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ướng dẫn" sheetId="1" state="visible" r:id="rId1"/>
    <sheet xmlns:r="http://schemas.openxmlformats.org/officeDocument/2006/relationships" name="Danh sách lớp" sheetId="2" state="visible" r:id="rId2"/>
    <sheet xmlns:r="http://schemas.openxmlformats.org/officeDocument/2006/relationships" name="Điểm danh tháng" sheetId="3" state="visible" r:id="rId3"/>
    <sheet xmlns:r="http://schemas.openxmlformats.org/officeDocument/2006/relationships" name="Tổng hợp" sheetId="4" state="visible" r:id="rId4"/>
  </sheets>
  <definedNames>
    <definedName name="_xlnm.Print_Titles" localSheetId="2">'Điểm danh tháng'!$A:$B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mm/yyyy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DE9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applyAlignment="1" pivotButton="0" quotePrefix="0" xfId="0">
      <alignment vertical="center" wrapText="1"/>
    </xf>
    <xf numFmtId="165" fontId="0" fillId="0" borderId="0" pivotButton="0" quotePrefix="0" xfId="0"/>
    <xf numFmtId="166" fontId="0" fillId="0" borderId="0" pivotButton="0" quotePrefix="0" xfId="0"/>
    <xf numFmtId="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2" customWidth="1" min="1" max="1"/>
    <col width="78" customWidth="1" min="2" max="2"/>
  </cols>
  <sheetData>
    <row r="1">
      <c r="A1" s="1" t="inlineStr">
        <is>
          <t>Sổ điểm danh lớp học — mẫu Excel</t>
        </is>
      </c>
      <c r="B1" t="inlineStr"/>
    </row>
    <row r="2">
      <c r="A2" t="inlineStr"/>
      <c r="B2" t="inlineStr"/>
    </row>
    <row r="3">
      <c r="A3" s="2" t="inlineStr">
        <is>
          <t>Ba bảng, dùng theo thứ tự:</t>
        </is>
      </c>
      <c r="B3" t="inlineStr"/>
    </row>
    <row r="4">
      <c r="A4" t="inlineStr">
        <is>
          <t>1. Danh sách lớp</t>
        </is>
      </c>
      <c r="B4" t="inlineStr">
        <is>
          <t>Nhập một lần đầu khoá: mã học viên, họ tên, số buổi đã đóng.</t>
        </is>
      </c>
    </row>
    <row r="5">
      <c r="A5" t="inlineStr">
        <is>
          <t>2. Điểm danh tháng</t>
        </is>
      </c>
      <c r="B5" t="inlineStr">
        <is>
          <t>Mỗi buổi gõ một ký hiệu vào ô giao giữa học viên và ngày.</t>
        </is>
      </c>
    </row>
    <row r="6">
      <c r="A6" t="inlineStr">
        <is>
          <t>3. Tổng hợp</t>
        </is>
      </c>
      <c r="B6" t="inlineStr">
        <is>
          <t>Tự tính — không nhập tay: số buổi có mặt, vắng, tỷ lệ chuyên cần, số buổi còn lại.</t>
        </is>
      </c>
    </row>
    <row r="7">
      <c r="A7" t="inlineStr"/>
      <c r="B7" t="inlineStr"/>
    </row>
    <row r="8">
      <c r="A8" s="2" t="inlineStr">
        <is>
          <t>Ký hiệu (ô có sẵn danh sách chọn):</t>
        </is>
      </c>
      <c r="B8" t="inlineStr"/>
    </row>
    <row r="9">
      <c r="A9" t="inlineStr">
        <is>
          <t>C</t>
        </is>
      </c>
      <c r="B9" t="inlineStr">
        <is>
          <t>Có mặt</t>
        </is>
      </c>
    </row>
    <row r="10">
      <c r="A10" t="inlineStr">
        <is>
          <t>P</t>
        </is>
      </c>
      <c r="B10" t="inlineStr">
        <is>
          <t>Vắng có phép</t>
        </is>
      </c>
    </row>
    <row r="11">
      <c r="A11" t="inlineStr">
        <is>
          <t>K</t>
        </is>
      </c>
      <c r="B11" t="inlineStr">
        <is>
          <t>Vắng không phép</t>
        </is>
      </c>
    </row>
    <row r="12">
      <c r="A12" t="inlineStr">
        <is>
          <t>M</t>
        </is>
      </c>
      <c r="B12" t="inlineStr">
        <is>
          <t>Học bù — buổi này học viên học ở lớp khác, không trừ quỹ buổi</t>
        </is>
      </c>
    </row>
    <row r="13">
      <c r="A13" t="inlineStr">
        <is>
          <t>(để trống)</t>
        </is>
      </c>
      <c r="B13" t="inlineStr">
        <is>
          <t>Ngày lớp không học</t>
        </is>
      </c>
    </row>
    <row r="14">
      <c r="A14" t="inlineStr"/>
      <c r="B14" t="inlineStr"/>
    </row>
    <row r="15">
      <c r="A15" s="2" t="inlineStr">
        <is>
          <t>Đổi tháng:</t>
        </is>
      </c>
      <c r="B15" t="inlineStr">
        <is>
          <t>Sửa ô B1 của bảng «Điểm danh tháng» — tiêu đề cột ngày tự đổi theo.</t>
        </is>
      </c>
    </row>
    <row r="16">
      <c r="A16" s="2" t="inlineStr">
        <is>
          <t>In sổ:</t>
        </is>
      </c>
      <c r="B16" t="inlineStr">
        <is>
          <t>Bảng «Điểm danh tháng» đã đặt sẵn khổ ngang A4, cột A và B khoá khi cuộn.</t>
        </is>
      </c>
    </row>
    <row r="17">
      <c r="A17" t="inlineStr"/>
      <c r="B17" t="inlineStr"/>
    </row>
    <row r="18">
      <c r="A18" s="2" t="inlineStr">
        <is>
          <t>Tự dựng lại từ đầu?</t>
        </is>
      </c>
      <c r="B18" t="inlineStr">
        <is>
          <t>Toàn bộ công thức của ba bảng được giải thích trong bài viết nguồn:</t>
        </is>
      </c>
    </row>
    <row r="19">
      <c r="A19" t="inlineStr"/>
      <c r="B19" t="inlineStr">
        <is>
          <t>nenta.vn/vi/blog/file-excel-diem-danh-hoc-sinh/</t>
        </is>
      </c>
    </row>
    <row r="20">
      <c r="A20" t="inlineStr"/>
      <c r="B20" t="inlineStr"/>
    </row>
    <row r="21">
      <c r="A21" s="2" t="inlineStr">
        <is>
          <t>⛔ File này không tự nhắc phụ huynh và không cộng quỹ giờ qua nhiều lớp.</t>
        </is>
      </c>
      <c r="B21" t="inlineStr"/>
    </row>
    <row r="22">
      <c r="A22" t="inlineStr">
        <is>
          <t>Khi trung tâm vượt ~50 học viên, việc đó chuyển sang phần mềm:</t>
        </is>
      </c>
      <c r="B22" t="inlineStr">
        <is>
          <t>nenta.vn/vi/tinh-nang/diem-danh/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13" customWidth="1" min="3" max="3"/>
    <col width="16" customWidth="1" min="4" max="4"/>
    <col width="14" customWidth="1" min="5" max="5"/>
    <col width="16" customWidth="1" min="6" max="6"/>
    <col width="28" customWidth="1" min="7" max="7"/>
  </cols>
  <sheetData>
    <row r="1">
      <c r="A1" s="3" t="inlineStr">
        <is>
          <t>Mã học viên</t>
        </is>
      </c>
      <c r="B1" s="3" t="inlineStr">
        <is>
          <t>Họ và tên</t>
        </is>
      </c>
      <c r="C1" s="3" t="inlineStr">
        <is>
          <t>Ngày sinh</t>
        </is>
      </c>
      <c r="D1" s="3" t="inlineStr">
        <is>
          <t>SĐT phụ huynh</t>
        </is>
      </c>
      <c r="E1" s="3" t="inlineStr">
        <is>
          <t>Ngày bắt đầu</t>
        </is>
      </c>
      <c r="F1" s="3" t="inlineStr">
        <is>
          <t>Số buổi đã đóng</t>
        </is>
      </c>
      <c r="G1" s="3" t="inlineStr">
        <is>
          <t>Ghi chú</t>
        </is>
      </c>
    </row>
    <row r="2">
      <c r="A2" t="inlineStr">
        <is>
          <t>HV001</t>
        </is>
      </c>
      <c r="B2" t="inlineStr">
        <is>
          <t>Nguyễn Minh Anh</t>
        </is>
      </c>
      <c r="C2" s="4" t="n">
        <v>41710</v>
      </c>
      <c r="D2" t="inlineStr">
        <is>
          <t>0901 234 567</t>
        </is>
      </c>
      <c r="E2" s="4" t="n">
        <v>46174</v>
      </c>
      <c r="F2" t="n">
        <v>24</v>
      </c>
      <c r="G2" t="inlineStr"/>
    </row>
    <row r="3">
      <c r="A3" t="inlineStr">
        <is>
          <t>HV002</t>
        </is>
      </c>
      <c r="B3" t="inlineStr">
        <is>
          <t>Trần Gia Bảo</t>
        </is>
      </c>
      <c r="C3" s="4" t="n">
        <v>41521</v>
      </c>
      <c r="D3" t="inlineStr">
        <is>
          <t>0902 345 678</t>
        </is>
      </c>
      <c r="E3" s="4" t="n">
        <v>46174</v>
      </c>
      <c r="F3" t="n">
        <v>24</v>
      </c>
      <c r="G3" t="inlineStr"/>
    </row>
    <row r="4">
      <c r="A4" t="inlineStr">
        <is>
          <t>HV003</t>
        </is>
      </c>
      <c r="B4" t="inlineStr">
        <is>
          <t>Lê Thu Hà</t>
        </is>
      </c>
      <c r="C4" s="4" t="n">
        <v>41659</v>
      </c>
      <c r="D4" t="inlineStr">
        <is>
          <t>0903 456 789</t>
        </is>
      </c>
      <c r="E4" s="4" t="n">
        <v>46181</v>
      </c>
      <c r="F4" t="n">
        <v>12</v>
      </c>
      <c r="G4" t="inlineStr">
        <is>
          <t>vào lớp muộn một tuần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L33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4" customWidth="1" min="2" max="2"/>
    <col width="4" customWidth="1" min="3" max="3"/>
    <col width="4" customWidth="1" min="4" max="4"/>
    <col width="4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10" customWidth="1" min="34" max="34"/>
    <col width="14" customWidth="1" min="35" max="35"/>
    <col width="16" customWidth="1" min="36" max="36"/>
    <col width="9" customWidth="1" min="37" max="37"/>
    <col width="15" customWidth="1" min="38" max="38"/>
  </cols>
  <sheetData>
    <row r="1">
      <c r="A1" s="2" t="inlineStr">
        <is>
          <t>Tháng:</t>
        </is>
      </c>
      <c r="B1" s="5" t="n">
        <v>46174</v>
      </c>
      <c r="C1" s="2" t="inlineStr">
        <is>
          <t>Lớp:</t>
        </is>
      </c>
      <c r="D1" t="inlineStr">
        <is>
          <t>L01 — Tiếng Anh giao tiếp A1</t>
        </is>
      </c>
    </row>
    <row r="3">
      <c r="A3" s="3" t="inlineStr">
        <is>
          <t>Mã HV</t>
        </is>
      </c>
      <c r="B3" s="3" t="inlineStr">
        <is>
          <t>Họ và tên</t>
        </is>
      </c>
      <c r="C3" s="3">
        <f>IF(DAY(DATE(YEAR($B$1),MONTH($B$1),1))=1,1,"")</f>
        <v/>
      </c>
      <c r="D3" s="3">
        <f>IF(DAY(DATE(YEAR($B$1),MONTH($B$1),2))=2,2,"")</f>
        <v/>
      </c>
      <c r="E3" s="3">
        <f>IF(DAY(DATE(YEAR($B$1),MONTH($B$1),3))=3,3,"")</f>
        <v/>
      </c>
      <c r="F3" s="3">
        <f>IF(DAY(DATE(YEAR($B$1),MONTH($B$1),4))=4,4,"")</f>
        <v/>
      </c>
      <c r="G3" s="3">
        <f>IF(DAY(DATE(YEAR($B$1),MONTH($B$1),5))=5,5,"")</f>
        <v/>
      </c>
      <c r="H3" s="3">
        <f>IF(DAY(DATE(YEAR($B$1),MONTH($B$1),6))=6,6,"")</f>
        <v/>
      </c>
      <c r="I3" s="3">
        <f>IF(DAY(DATE(YEAR($B$1),MONTH($B$1),7))=7,7,"")</f>
        <v/>
      </c>
      <c r="J3" s="3">
        <f>IF(DAY(DATE(YEAR($B$1),MONTH($B$1),8))=8,8,"")</f>
        <v/>
      </c>
      <c r="K3" s="3">
        <f>IF(DAY(DATE(YEAR($B$1),MONTH($B$1),9))=9,9,"")</f>
        <v/>
      </c>
      <c r="L3" s="3">
        <f>IF(DAY(DATE(YEAR($B$1),MONTH($B$1),10))=10,10,"")</f>
        <v/>
      </c>
      <c r="M3" s="3">
        <f>IF(DAY(DATE(YEAR($B$1),MONTH($B$1),11))=11,11,"")</f>
        <v/>
      </c>
      <c r="N3" s="3">
        <f>IF(DAY(DATE(YEAR($B$1),MONTH($B$1),12))=12,12,"")</f>
        <v/>
      </c>
      <c r="O3" s="3">
        <f>IF(DAY(DATE(YEAR($B$1),MONTH($B$1),13))=13,13,"")</f>
        <v/>
      </c>
      <c r="P3" s="3">
        <f>IF(DAY(DATE(YEAR($B$1),MONTH($B$1),14))=14,14,"")</f>
        <v/>
      </c>
      <c r="Q3" s="3">
        <f>IF(DAY(DATE(YEAR($B$1),MONTH($B$1),15))=15,15,"")</f>
        <v/>
      </c>
      <c r="R3" s="3">
        <f>IF(DAY(DATE(YEAR($B$1),MONTH($B$1),16))=16,16,"")</f>
        <v/>
      </c>
      <c r="S3" s="3">
        <f>IF(DAY(DATE(YEAR($B$1),MONTH($B$1),17))=17,17,"")</f>
        <v/>
      </c>
      <c r="T3" s="3">
        <f>IF(DAY(DATE(YEAR($B$1),MONTH($B$1),18))=18,18,"")</f>
        <v/>
      </c>
      <c r="U3" s="3">
        <f>IF(DAY(DATE(YEAR($B$1),MONTH($B$1),19))=19,19,"")</f>
        <v/>
      </c>
      <c r="V3" s="3">
        <f>IF(DAY(DATE(YEAR($B$1),MONTH($B$1),20))=20,20,"")</f>
        <v/>
      </c>
      <c r="W3" s="3">
        <f>IF(DAY(DATE(YEAR($B$1),MONTH($B$1),21))=21,21,"")</f>
        <v/>
      </c>
      <c r="X3" s="3">
        <f>IF(DAY(DATE(YEAR($B$1),MONTH($B$1),22))=22,22,"")</f>
        <v/>
      </c>
      <c r="Y3" s="3">
        <f>IF(DAY(DATE(YEAR($B$1),MONTH($B$1),23))=23,23,"")</f>
        <v/>
      </c>
      <c r="Z3" s="3">
        <f>IF(DAY(DATE(YEAR($B$1),MONTH($B$1),24))=24,24,"")</f>
        <v/>
      </c>
      <c r="AA3" s="3">
        <f>IF(DAY(DATE(YEAR($B$1),MONTH($B$1),25))=25,25,"")</f>
        <v/>
      </c>
      <c r="AB3" s="3">
        <f>IF(DAY(DATE(YEAR($B$1),MONTH($B$1),26))=26,26,"")</f>
        <v/>
      </c>
      <c r="AC3" s="3">
        <f>IF(DAY(DATE(YEAR($B$1),MONTH($B$1),27))=27,27,"")</f>
        <v/>
      </c>
      <c r="AD3" s="3">
        <f>IF(DAY(DATE(YEAR($B$1),MONTH($B$1),28))=28,28,"")</f>
        <v/>
      </c>
      <c r="AE3" s="3">
        <f>IF(DAY(DATE(YEAR($B$1),MONTH($B$1),29))=29,29,"")</f>
        <v/>
      </c>
      <c r="AF3" s="3">
        <f>IF(DAY(DATE(YEAR($B$1),MONTH($B$1),30))=30,30,"")</f>
        <v/>
      </c>
      <c r="AG3" s="3">
        <f>IF(DAY(DATE(YEAR($B$1),MONTH($B$1),31))=31,31,"")</f>
        <v/>
      </c>
      <c r="AH3" s="3" t="inlineStr">
        <is>
          <t>Có mặt</t>
        </is>
      </c>
      <c r="AI3" s="3" t="inlineStr">
        <is>
          <t>Vắng có phép</t>
        </is>
      </c>
      <c r="AJ3" s="3" t="inlineStr">
        <is>
          <t>Vắng không phép</t>
        </is>
      </c>
      <c r="AK3" s="3" t="inlineStr">
        <is>
          <t>Học bù</t>
        </is>
      </c>
      <c r="AL3" s="3" t="inlineStr">
        <is>
          <t>Tỷ lệ chuyên cần</t>
        </is>
      </c>
    </row>
    <row r="4">
      <c r="A4">
        <f>IF(INDEX('Danh sách lớp'!$A:$A,2)="","",INDEX('Danh sách lớp'!$A:$A,2))</f>
        <v/>
      </c>
      <c r="B4">
        <f>IF(INDEX('Danh sách lớp'!$B:$B,2)="","",INDEX('Danh sách lớp'!$B:$B,2))</f>
        <v/>
      </c>
      <c r="C4" t="inlineStr">
        <is>
          <t>C</t>
        </is>
      </c>
      <c r="E4" t="inlineStr">
        <is>
          <t>C</t>
        </is>
      </c>
      <c r="J4" t="inlineStr">
        <is>
          <t>C</t>
        </is>
      </c>
      <c r="L4" t="inlineStr">
        <is>
          <t>P</t>
        </is>
      </c>
      <c r="AH4">
        <f>COUNTIF($C4:$AG4,"C")</f>
        <v/>
      </c>
      <c r="AI4">
        <f>COUNTIF($C4:$AG4,"P")</f>
        <v/>
      </c>
      <c r="AJ4">
        <f>COUNTIF($C4:$AG4,"K")</f>
        <v/>
      </c>
      <c r="AK4">
        <f>COUNTIF($C4:$AG4,"M")</f>
        <v/>
      </c>
      <c r="AL4" s="6">
        <f>IF((AH4+AI4+AJ4)=0,"",AH4/(AH4+AI4+AJ4))</f>
        <v/>
      </c>
    </row>
    <row r="5">
      <c r="A5">
        <f>IF(INDEX('Danh sách lớp'!$A:$A,3)="","",INDEX('Danh sách lớp'!$A:$A,3))</f>
        <v/>
      </c>
      <c r="B5">
        <f>IF(INDEX('Danh sách lớp'!$B:$B,3)="","",INDEX('Danh sách lớp'!$B:$B,3))</f>
        <v/>
      </c>
      <c r="C5" t="inlineStr">
        <is>
          <t>C</t>
        </is>
      </c>
      <c r="E5" t="inlineStr">
        <is>
          <t>K</t>
        </is>
      </c>
      <c r="J5" t="inlineStr">
        <is>
          <t>C</t>
        </is>
      </c>
      <c r="L5" t="inlineStr">
        <is>
          <t>C</t>
        </is>
      </c>
      <c r="AH5">
        <f>COUNTIF($C5:$AG5,"C")</f>
        <v/>
      </c>
      <c r="AI5">
        <f>COUNTIF($C5:$AG5,"P")</f>
        <v/>
      </c>
      <c r="AJ5">
        <f>COUNTIF($C5:$AG5,"K")</f>
        <v/>
      </c>
      <c r="AK5">
        <f>COUNTIF($C5:$AG5,"M")</f>
        <v/>
      </c>
      <c r="AL5" s="6">
        <f>IF((AH5+AI5+AJ5)=0,"",AH5/(AH5+AI5+AJ5))</f>
        <v/>
      </c>
    </row>
    <row r="6">
      <c r="A6">
        <f>IF(INDEX('Danh sách lớp'!$A:$A,4)="","",INDEX('Danh sách lớp'!$A:$A,4))</f>
        <v/>
      </c>
      <c r="B6">
        <f>IF(INDEX('Danh sách lớp'!$B:$B,4)="","",INDEX('Danh sách lớp'!$B:$B,4))</f>
        <v/>
      </c>
      <c r="J6" t="inlineStr">
        <is>
          <t>C</t>
        </is>
      </c>
      <c r="L6" t="inlineStr">
        <is>
          <t>C</t>
        </is>
      </c>
      <c r="AH6">
        <f>COUNTIF($C6:$AG6,"C")</f>
        <v/>
      </c>
      <c r="AI6">
        <f>COUNTIF($C6:$AG6,"P")</f>
        <v/>
      </c>
      <c r="AJ6">
        <f>COUNTIF($C6:$AG6,"K")</f>
        <v/>
      </c>
      <c r="AK6">
        <f>COUNTIF($C6:$AG6,"M")</f>
        <v/>
      </c>
      <c r="AL6" s="6">
        <f>IF((AH6+AI6+AJ6)=0,"",AH6/(AH6+AI6+AJ6))</f>
        <v/>
      </c>
    </row>
    <row r="7">
      <c r="A7">
        <f>IF(INDEX('Danh sách lớp'!$A:$A,5)="","",INDEX('Danh sách lớp'!$A:$A,5))</f>
        <v/>
      </c>
      <c r="B7">
        <f>IF(INDEX('Danh sách lớp'!$B:$B,5)="","",INDEX('Danh sách lớp'!$B:$B,5))</f>
        <v/>
      </c>
      <c r="AH7">
        <f>COUNTIF($C7:$AG7,"C")</f>
        <v/>
      </c>
      <c r="AI7">
        <f>COUNTIF($C7:$AG7,"P")</f>
        <v/>
      </c>
      <c r="AJ7">
        <f>COUNTIF($C7:$AG7,"K")</f>
        <v/>
      </c>
      <c r="AK7">
        <f>COUNTIF($C7:$AG7,"M")</f>
        <v/>
      </c>
      <c r="AL7" s="6">
        <f>IF((AH7+AI7+AJ7)=0,"",AH7/(AH7+AI7+AJ7))</f>
        <v/>
      </c>
    </row>
    <row r="8">
      <c r="A8">
        <f>IF(INDEX('Danh sách lớp'!$A:$A,6)="","",INDEX('Danh sách lớp'!$A:$A,6))</f>
        <v/>
      </c>
      <c r="B8">
        <f>IF(INDEX('Danh sách lớp'!$B:$B,6)="","",INDEX('Danh sách lớp'!$B:$B,6))</f>
        <v/>
      </c>
      <c r="AH8">
        <f>COUNTIF($C8:$AG8,"C")</f>
        <v/>
      </c>
      <c r="AI8">
        <f>COUNTIF($C8:$AG8,"P")</f>
        <v/>
      </c>
      <c r="AJ8">
        <f>COUNTIF($C8:$AG8,"K")</f>
        <v/>
      </c>
      <c r="AK8">
        <f>COUNTIF($C8:$AG8,"M")</f>
        <v/>
      </c>
      <c r="AL8" s="6">
        <f>IF((AH8+AI8+AJ8)=0,"",AH8/(AH8+AI8+AJ8))</f>
        <v/>
      </c>
    </row>
    <row r="9">
      <c r="A9">
        <f>IF(INDEX('Danh sách lớp'!$A:$A,7)="","",INDEX('Danh sách lớp'!$A:$A,7))</f>
        <v/>
      </c>
      <c r="B9">
        <f>IF(INDEX('Danh sách lớp'!$B:$B,7)="","",INDEX('Danh sách lớp'!$B:$B,7))</f>
        <v/>
      </c>
      <c r="AH9">
        <f>COUNTIF($C9:$AG9,"C")</f>
        <v/>
      </c>
      <c r="AI9">
        <f>COUNTIF($C9:$AG9,"P")</f>
        <v/>
      </c>
      <c r="AJ9">
        <f>COUNTIF($C9:$AG9,"K")</f>
        <v/>
      </c>
      <c r="AK9">
        <f>COUNTIF($C9:$AG9,"M")</f>
        <v/>
      </c>
      <c r="AL9" s="6">
        <f>IF((AH9+AI9+AJ9)=0,"",AH9/(AH9+AI9+AJ9))</f>
        <v/>
      </c>
    </row>
    <row r="10">
      <c r="A10">
        <f>IF(INDEX('Danh sách lớp'!$A:$A,8)="","",INDEX('Danh sách lớp'!$A:$A,8))</f>
        <v/>
      </c>
      <c r="B10">
        <f>IF(INDEX('Danh sách lớp'!$B:$B,8)="","",INDEX('Danh sách lớp'!$B:$B,8))</f>
        <v/>
      </c>
      <c r="AH10">
        <f>COUNTIF($C10:$AG10,"C")</f>
        <v/>
      </c>
      <c r="AI10">
        <f>COUNTIF($C10:$AG10,"P")</f>
        <v/>
      </c>
      <c r="AJ10">
        <f>COUNTIF($C10:$AG10,"K")</f>
        <v/>
      </c>
      <c r="AK10">
        <f>COUNTIF($C10:$AG10,"M")</f>
        <v/>
      </c>
      <c r="AL10" s="6">
        <f>IF((AH10+AI10+AJ10)=0,"",AH10/(AH10+AI10+AJ10))</f>
        <v/>
      </c>
    </row>
    <row r="11">
      <c r="A11">
        <f>IF(INDEX('Danh sách lớp'!$A:$A,9)="","",INDEX('Danh sách lớp'!$A:$A,9))</f>
        <v/>
      </c>
      <c r="B11">
        <f>IF(INDEX('Danh sách lớp'!$B:$B,9)="","",INDEX('Danh sách lớp'!$B:$B,9))</f>
        <v/>
      </c>
      <c r="AH11">
        <f>COUNTIF($C11:$AG11,"C")</f>
        <v/>
      </c>
      <c r="AI11">
        <f>COUNTIF($C11:$AG11,"P")</f>
        <v/>
      </c>
      <c r="AJ11">
        <f>COUNTIF($C11:$AG11,"K")</f>
        <v/>
      </c>
      <c r="AK11">
        <f>COUNTIF($C11:$AG11,"M")</f>
        <v/>
      </c>
      <c r="AL11" s="6">
        <f>IF((AH11+AI11+AJ11)=0,"",AH11/(AH11+AI11+AJ11))</f>
        <v/>
      </c>
    </row>
    <row r="12">
      <c r="A12">
        <f>IF(INDEX('Danh sách lớp'!$A:$A,10)="","",INDEX('Danh sách lớp'!$A:$A,10))</f>
        <v/>
      </c>
      <c r="B12">
        <f>IF(INDEX('Danh sách lớp'!$B:$B,10)="","",INDEX('Danh sách lớp'!$B:$B,10))</f>
        <v/>
      </c>
      <c r="AH12">
        <f>COUNTIF($C12:$AG12,"C")</f>
        <v/>
      </c>
      <c r="AI12">
        <f>COUNTIF($C12:$AG12,"P")</f>
        <v/>
      </c>
      <c r="AJ12">
        <f>COUNTIF($C12:$AG12,"K")</f>
        <v/>
      </c>
      <c r="AK12">
        <f>COUNTIF($C12:$AG12,"M")</f>
        <v/>
      </c>
      <c r="AL12" s="6">
        <f>IF((AH12+AI12+AJ12)=0,"",AH12/(AH12+AI12+AJ12))</f>
        <v/>
      </c>
    </row>
    <row r="13">
      <c r="A13">
        <f>IF(INDEX('Danh sách lớp'!$A:$A,11)="","",INDEX('Danh sách lớp'!$A:$A,11))</f>
        <v/>
      </c>
      <c r="B13">
        <f>IF(INDEX('Danh sách lớp'!$B:$B,11)="","",INDEX('Danh sách lớp'!$B:$B,11))</f>
        <v/>
      </c>
      <c r="AH13">
        <f>COUNTIF($C13:$AG13,"C")</f>
        <v/>
      </c>
      <c r="AI13">
        <f>COUNTIF($C13:$AG13,"P")</f>
        <v/>
      </c>
      <c r="AJ13">
        <f>COUNTIF($C13:$AG13,"K")</f>
        <v/>
      </c>
      <c r="AK13">
        <f>COUNTIF($C13:$AG13,"M")</f>
        <v/>
      </c>
      <c r="AL13" s="6">
        <f>IF((AH13+AI13+AJ13)=0,"",AH13/(AH13+AI13+AJ13))</f>
        <v/>
      </c>
    </row>
    <row r="14">
      <c r="A14">
        <f>IF(INDEX('Danh sách lớp'!$A:$A,12)="","",INDEX('Danh sách lớp'!$A:$A,12))</f>
        <v/>
      </c>
      <c r="B14">
        <f>IF(INDEX('Danh sách lớp'!$B:$B,12)="","",INDEX('Danh sách lớp'!$B:$B,12))</f>
        <v/>
      </c>
      <c r="AH14">
        <f>COUNTIF($C14:$AG14,"C")</f>
        <v/>
      </c>
      <c r="AI14">
        <f>COUNTIF($C14:$AG14,"P")</f>
        <v/>
      </c>
      <c r="AJ14">
        <f>COUNTIF($C14:$AG14,"K")</f>
        <v/>
      </c>
      <c r="AK14">
        <f>COUNTIF($C14:$AG14,"M")</f>
        <v/>
      </c>
      <c r="AL14" s="6">
        <f>IF((AH14+AI14+AJ14)=0,"",AH14/(AH14+AI14+AJ14))</f>
        <v/>
      </c>
    </row>
    <row r="15">
      <c r="A15">
        <f>IF(INDEX('Danh sách lớp'!$A:$A,13)="","",INDEX('Danh sách lớp'!$A:$A,13))</f>
        <v/>
      </c>
      <c r="B15">
        <f>IF(INDEX('Danh sách lớp'!$B:$B,13)="","",INDEX('Danh sách lớp'!$B:$B,13))</f>
        <v/>
      </c>
      <c r="AH15">
        <f>COUNTIF($C15:$AG15,"C")</f>
        <v/>
      </c>
      <c r="AI15">
        <f>COUNTIF($C15:$AG15,"P")</f>
        <v/>
      </c>
      <c r="AJ15">
        <f>COUNTIF($C15:$AG15,"K")</f>
        <v/>
      </c>
      <c r="AK15">
        <f>COUNTIF($C15:$AG15,"M")</f>
        <v/>
      </c>
      <c r="AL15" s="6">
        <f>IF((AH15+AI15+AJ15)=0,"",AH15/(AH15+AI15+AJ15))</f>
        <v/>
      </c>
    </row>
    <row r="16">
      <c r="A16">
        <f>IF(INDEX('Danh sách lớp'!$A:$A,14)="","",INDEX('Danh sách lớp'!$A:$A,14))</f>
        <v/>
      </c>
      <c r="B16">
        <f>IF(INDEX('Danh sách lớp'!$B:$B,14)="","",INDEX('Danh sách lớp'!$B:$B,14))</f>
        <v/>
      </c>
      <c r="AH16">
        <f>COUNTIF($C16:$AG16,"C")</f>
        <v/>
      </c>
      <c r="AI16">
        <f>COUNTIF($C16:$AG16,"P")</f>
        <v/>
      </c>
      <c r="AJ16">
        <f>COUNTIF($C16:$AG16,"K")</f>
        <v/>
      </c>
      <c r="AK16">
        <f>COUNTIF($C16:$AG16,"M")</f>
        <v/>
      </c>
      <c r="AL16" s="6">
        <f>IF((AH16+AI16+AJ16)=0,"",AH16/(AH16+AI16+AJ16))</f>
        <v/>
      </c>
    </row>
    <row r="17">
      <c r="A17">
        <f>IF(INDEX('Danh sách lớp'!$A:$A,15)="","",INDEX('Danh sách lớp'!$A:$A,15))</f>
        <v/>
      </c>
      <c r="B17">
        <f>IF(INDEX('Danh sách lớp'!$B:$B,15)="","",INDEX('Danh sách lớp'!$B:$B,15))</f>
        <v/>
      </c>
      <c r="AH17">
        <f>COUNTIF($C17:$AG17,"C")</f>
        <v/>
      </c>
      <c r="AI17">
        <f>COUNTIF($C17:$AG17,"P")</f>
        <v/>
      </c>
      <c r="AJ17">
        <f>COUNTIF($C17:$AG17,"K")</f>
        <v/>
      </c>
      <c r="AK17">
        <f>COUNTIF($C17:$AG17,"M")</f>
        <v/>
      </c>
      <c r="AL17" s="6">
        <f>IF((AH17+AI17+AJ17)=0,"",AH17/(AH17+AI17+AJ17))</f>
        <v/>
      </c>
    </row>
    <row r="18">
      <c r="A18">
        <f>IF(INDEX('Danh sách lớp'!$A:$A,16)="","",INDEX('Danh sách lớp'!$A:$A,16))</f>
        <v/>
      </c>
      <c r="B18">
        <f>IF(INDEX('Danh sách lớp'!$B:$B,16)="","",INDEX('Danh sách lớp'!$B:$B,16))</f>
        <v/>
      </c>
      <c r="AH18">
        <f>COUNTIF($C18:$AG18,"C")</f>
        <v/>
      </c>
      <c r="AI18">
        <f>COUNTIF($C18:$AG18,"P")</f>
        <v/>
      </c>
      <c r="AJ18">
        <f>COUNTIF($C18:$AG18,"K")</f>
        <v/>
      </c>
      <c r="AK18">
        <f>COUNTIF($C18:$AG18,"M")</f>
        <v/>
      </c>
      <c r="AL18" s="6">
        <f>IF((AH18+AI18+AJ18)=0,"",AH18/(AH18+AI18+AJ18))</f>
        <v/>
      </c>
    </row>
    <row r="19">
      <c r="A19">
        <f>IF(INDEX('Danh sách lớp'!$A:$A,17)="","",INDEX('Danh sách lớp'!$A:$A,17))</f>
        <v/>
      </c>
      <c r="B19">
        <f>IF(INDEX('Danh sách lớp'!$B:$B,17)="","",INDEX('Danh sách lớp'!$B:$B,17))</f>
        <v/>
      </c>
      <c r="AH19">
        <f>COUNTIF($C19:$AG19,"C")</f>
        <v/>
      </c>
      <c r="AI19">
        <f>COUNTIF($C19:$AG19,"P")</f>
        <v/>
      </c>
      <c r="AJ19">
        <f>COUNTIF($C19:$AG19,"K")</f>
        <v/>
      </c>
      <c r="AK19">
        <f>COUNTIF($C19:$AG19,"M")</f>
        <v/>
      </c>
      <c r="AL19" s="6">
        <f>IF((AH19+AI19+AJ19)=0,"",AH19/(AH19+AI19+AJ19))</f>
        <v/>
      </c>
    </row>
    <row r="20">
      <c r="A20">
        <f>IF(INDEX('Danh sách lớp'!$A:$A,18)="","",INDEX('Danh sách lớp'!$A:$A,18))</f>
        <v/>
      </c>
      <c r="B20">
        <f>IF(INDEX('Danh sách lớp'!$B:$B,18)="","",INDEX('Danh sách lớp'!$B:$B,18))</f>
        <v/>
      </c>
      <c r="AH20">
        <f>COUNTIF($C20:$AG20,"C")</f>
        <v/>
      </c>
      <c r="AI20">
        <f>COUNTIF($C20:$AG20,"P")</f>
        <v/>
      </c>
      <c r="AJ20">
        <f>COUNTIF($C20:$AG20,"K")</f>
        <v/>
      </c>
      <c r="AK20">
        <f>COUNTIF($C20:$AG20,"M")</f>
        <v/>
      </c>
      <c r="AL20" s="6">
        <f>IF((AH20+AI20+AJ20)=0,"",AH20/(AH20+AI20+AJ20))</f>
        <v/>
      </c>
    </row>
    <row r="21">
      <c r="A21">
        <f>IF(INDEX('Danh sách lớp'!$A:$A,19)="","",INDEX('Danh sách lớp'!$A:$A,19))</f>
        <v/>
      </c>
      <c r="B21">
        <f>IF(INDEX('Danh sách lớp'!$B:$B,19)="","",INDEX('Danh sách lớp'!$B:$B,19))</f>
        <v/>
      </c>
      <c r="AH21">
        <f>COUNTIF($C21:$AG21,"C")</f>
        <v/>
      </c>
      <c r="AI21">
        <f>COUNTIF($C21:$AG21,"P")</f>
        <v/>
      </c>
      <c r="AJ21">
        <f>COUNTIF($C21:$AG21,"K")</f>
        <v/>
      </c>
      <c r="AK21">
        <f>COUNTIF($C21:$AG21,"M")</f>
        <v/>
      </c>
      <c r="AL21" s="6">
        <f>IF((AH21+AI21+AJ21)=0,"",AH21/(AH21+AI21+AJ21))</f>
        <v/>
      </c>
    </row>
    <row r="22">
      <c r="A22">
        <f>IF(INDEX('Danh sách lớp'!$A:$A,20)="","",INDEX('Danh sách lớp'!$A:$A,20))</f>
        <v/>
      </c>
      <c r="B22">
        <f>IF(INDEX('Danh sách lớp'!$B:$B,20)="","",INDEX('Danh sách lớp'!$B:$B,20))</f>
        <v/>
      </c>
      <c r="AH22">
        <f>COUNTIF($C22:$AG22,"C")</f>
        <v/>
      </c>
      <c r="AI22">
        <f>COUNTIF($C22:$AG22,"P")</f>
        <v/>
      </c>
      <c r="AJ22">
        <f>COUNTIF($C22:$AG22,"K")</f>
        <v/>
      </c>
      <c r="AK22">
        <f>COUNTIF($C22:$AG22,"M")</f>
        <v/>
      </c>
      <c r="AL22" s="6">
        <f>IF((AH22+AI22+AJ22)=0,"",AH22/(AH22+AI22+AJ22))</f>
        <v/>
      </c>
    </row>
    <row r="23">
      <c r="A23">
        <f>IF(INDEX('Danh sách lớp'!$A:$A,21)="","",INDEX('Danh sách lớp'!$A:$A,21))</f>
        <v/>
      </c>
      <c r="B23">
        <f>IF(INDEX('Danh sách lớp'!$B:$B,21)="","",INDEX('Danh sách lớp'!$B:$B,21))</f>
        <v/>
      </c>
      <c r="AH23">
        <f>COUNTIF($C23:$AG23,"C")</f>
        <v/>
      </c>
      <c r="AI23">
        <f>COUNTIF($C23:$AG23,"P")</f>
        <v/>
      </c>
      <c r="AJ23">
        <f>COUNTIF($C23:$AG23,"K")</f>
        <v/>
      </c>
      <c r="AK23">
        <f>COUNTIF($C23:$AG23,"M")</f>
        <v/>
      </c>
      <c r="AL23" s="6">
        <f>IF((AH23+AI23+AJ23)=0,"",AH23/(AH23+AI23+AJ23))</f>
        <v/>
      </c>
    </row>
    <row r="24">
      <c r="A24">
        <f>IF(INDEX('Danh sách lớp'!$A:$A,22)="","",INDEX('Danh sách lớp'!$A:$A,22))</f>
        <v/>
      </c>
      <c r="B24">
        <f>IF(INDEX('Danh sách lớp'!$B:$B,22)="","",INDEX('Danh sách lớp'!$B:$B,22))</f>
        <v/>
      </c>
      <c r="AH24">
        <f>COUNTIF($C24:$AG24,"C")</f>
        <v/>
      </c>
      <c r="AI24">
        <f>COUNTIF($C24:$AG24,"P")</f>
        <v/>
      </c>
      <c r="AJ24">
        <f>COUNTIF($C24:$AG24,"K")</f>
        <v/>
      </c>
      <c r="AK24">
        <f>COUNTIF($C24:$AG24,"M")</f>
        <v/>
      </c>
      <c r="AL24" s="6">
        <f>IF((AH24+AI24+AJ24)=0,"",AH24/(AH24+AI24+AJ24))</f>
        <v/>
      </c>
    </row>
    <row r="25">
      <c r="A25">
        <f>IF(INDEX('Danh sách lớp'!$A:$A,23)="","",INDEX('Danh sách lớp'!$A:$A,23))</f>
        <v/>
      </c>
      <c r="B25">
        <f>IF(INDEX('Danh sách lớp'!$B:$B,23)="","",INDEX('Danh sách lớp'!$B:$B,23))</f>
        <v/>
      </c>
      <c r="AH25">
        <f>COUNTIF($C25:$AG25,"C")</f>
        <v/>
      </c>
      <c r="AI25">
        <f>COUNTIF($C25:$AG25,"P")</f>
        <v/>
      </c>
      <c r="AJ25">
        <f>COUNTIF($C25:$AG25,"K")</f>
        <v/>
      </c>
      <c r="AK25">
        <f>COUNTIF($C25:$AG25,"M")</f>
        <v/>
      </c>
      <c r="AL25" s="6">
        <f>IF((AH25+AI25+AJ25)=0,"",AH25/(AH25+AI25+AJ25))</f>
        <v/>
      </c>
    </row>
    <row r="26">
      <c r="A26">
        <f>IF(INDEX('Danh sách lớp'!$A:$A,24)="","",INDEX('Danh sách lớp'!$A:$A,24))</f>
        <v/>
      </c>
      <c r="B26">
        <f>IF(INDEX('Danh sách lớp'!$B:$B,24)="","",INDEX('Danh sách lớp'!$B:$B,24))</f>
        <v/>
      </c>
      <c r="AH26">
        <f>COUNTIF($C26:$AG26,"C")</f>
        <v/>
      </c>
      <c r="AI26">
        <f>COUNTIF($C26:$AG26,"P")</f>
        <v/>
      </c>
      <c r="AJ26">
        <f>COUNTIF($C26:$AG26,"K")</f>
        <v/>
      </c>
      <c r="AK26">
        <f>COUNTIF($C26:$AG26,"M")</f>
        <v/>
      </c>
      <c r="AL26" s="6">
        <f>IF((AH26+AI26+AJ26)=0,"",AH26/(AH26+AI26+AJ26))</f>
        <v/>
      </c>
    </row>
    <row r="27">
      <c r="A27">
        <f>IF(INDEX('Danh sách lớp'!$A:$A,25)="","",INDEX('Danh sách lớp'!$A:$A,25))</f>
        <v/>
      </c>
      <c r="B27">
        <f>IF(INDEX('Danh sách lớp'!$B:$B,25)="","",INDEX('Danh sách lớp'!$B:$B,25))</f>
        <v/>
      </c>
      <c r="AH27">
        <f>COUNTIF($C27:$AG27,"C")</f>
        <v/>
      </c>
      <c r="AI27">
        <f>COUNTIF($C27:$AG27,"P")</f>
        <v/>
      </c>
      <c r="AJ27">
        <f>COUNTIF($C27:$AG27,"K")</f>
        <v/>
      </c>
      <c r="AK27">
        <f>COUNTIF($C27:$AG27,"M")</f>
        <v/>
      </c>
      <c r="AL27" s="6">
        <f>IF((AH27+AI27+AJ27)=0,"",AH27/(AH27+AI27+AJ27))</f>
        <v/>
      </c>
    </row>
    <row r="28">
      <c r="A28">
        <f>IF(INDEX('Danh sách lớp'!$A:$A,26)="","",INDEX('Danh sách lớp'!$A:$A,26))</f>
        <v/>
      </c>
      <c r="B28">
        <f>IF(INDEX('Danh sách lớp'!$B:$B,26)="","",INDEX('Danh sách lớp'!$B:$B,26))</f>
        <v/>
      </c>
      <c r="AH28">
        <f>COUNTIF($C28:$AG28,"C")</f>
        <v/>
      </c>
      <c r="AI28">
        <f>COUNTIF($C28:$AG28,"P")</f>
        <v/>
      </c>
      <c r="AJ28">
        <f>COUNTIF($C28:$AG28,"K")</f>
        <v/>
      </c>
      <c r="AK28">
        <f>COUNTIF($C28:$AG28,"M")</f>
        <v/>
      </c>
      <c r="AL28" s="6">
        <f>IF((AH28+AI28+AJ28)=0,"",AH28/(AH28+AI28+AJ28))</f>
        <v/>
      </c>
    </row>
    <row r="29">
      <c r="A29">
        <f>IF(INDEX('Danh sách lớp'!$A:$A,27)="","",INDEX('Danh sách lớp'!$A:$A,27))</f>
        <v/>
      </c>
      <c r="B29">
        <f>IF(INDEX('Danh sách lớp'!$B:$B,27)="","",INDEX('Danh sách lớp'!$B:$B,27))</f>
        <v/>
      </c>
      <c r="AH29">
        <f>COUNTIF($C29:$AG29,"C")</f>
        <v/>
      </c>
      <c r="AI29">
        <f>COUNTIF($C29:$AG29,"P")</f>
        <v/>
      </c>
      <c r="AJ29">
        <f>COUNTIF($C29:$AG29,"K")</f>
        <v/>
      </c>
      <c r="AK29">
        <f>COUNTIF($C29:$AG29,"M")</f>
        <v/>
      </c>
      <c r="AL29" s="6">
        <f>IF((AH29+AI29+AJ29)=0,"",AH29/(AH29+AI29+AJ29))</f>
        <v/>
      </c>
    </row>
    <row r="30">
      <c r="A30">
        <f>IF(INDEX('Danh sách lớp'!$A:$A,28)="","",INDEX('Danh sách lớp'!$A:$A,28))</f>
        <v/>
      </c>
      <c r="B30">
        <f>IF(INDEX('Danh sách lớp'!$B:$B,28)="","",INDEX('Danh sách lớp'!$B:$B,28))</f>
        <v/>
      </c>
      <c r="AH30">
        <f>COUNTIF($C30:$AG30,"C")</f>
        <v/>
      </c>
      <c r="AI30">
        <f>COUNTIF($C30:$AG30,"P")</f>
        <v/>
      </c>
      <c r="AJ30">
        <f>COUNTIF($C30:$AG30,"K")</f>
        <v/>
      </c>
      <c r="AK30">
        <f>COUNTIF($C30:$AG30,"M")</f>
        <v/>
      </c>
      <c r="AL30" s="6">
        <f>IF((AH30+AI30+AJ30)=0,"",AH30/(AH30+AI30+AJ30))</f>
        <v/>
      </c>
    </row>
    <row r="31">
      <c r="A31">
        <f>IF(INDEX('Danh sách lớp'!$A:$A,29)="","",INDEX('Danh sách lớp'!$A:$A,29))</f>
        <v/>
      </c>
      <c r="B31">
        <f>IF(INDEX('Danh sách lớp'!$B:$B,29)="","",INDEX('Danh sách lớp'!$B:$B,29))</f>
        <v/>
      </c>
      <c r="AH31">
        <f>COUNTIF($C31:$AG31,"C")</f>
        <v/>
      </c>
      <c r="AI31">
        <f>COUNTIF($C31:$AG31,"P")</f>
        <v/>
      </c>
      <c r="AJ31">
        <f>COUNTIF($C31:$AG31,"K")</f>
        <v/>
      </c>
      <c r="AK31">
        <f>COUNTIF($C31:$AG31,"M")</f>
        <v/>
      </c>
      <c r="AL31" s="6">
        <f>IF((AH31+AI31+AJ31)=0,"",AH31/(AH31+AI31+AJ31))</f>
        <v/>
      </c>
    </row>
    <row r="32">
      <c r="A32">
        <f>IF(INDEX('Danh sách lớp'!$A:$A,30)="","",INDEX('Danh sách lớp'!$A:$A,30))</f>
        <v/>
      </c>
      <c r="B32">
        <f>IF(INDEX('Danh sách lớp'!$B:$B,30)="","",INDEX('Danh sách lớp'!$B:$B,30))</f>
        <v/>
      </c>
      <c r="AH32">
        <f>COUNTIF($C32:$AG32,"C")</f>
        <v/>
      </c>
      <c r="AI32">
        <f>COUNTIF($C32:$AG32,"P")</f>
        <v/>
      </c>
      <c r="AJ32">
        <f>COUNTIF($C32:$AG32,"K")</f>
        <v/>
      </c>
      <c r="AK32">
        <f>COUNTIF($C32:$AG32,"M")</f>
        <v/>
      </c>
      <c r="AL32" s="6">
        <f>IF((AH32+AI32+AJ32)=0,"",AH32/(AH32+AI32+AJ32))</f>
        <v/>
      </c>
    </row>
    <row r="33">
      <c r="A33">
        <f>IF(INDEX('Danh sách lớp'!$A:$A,31)="","",INDEX('Danh sách lớp'!$A:$A,31))</f>
        <v/>
      </c>
      <c r="B33">
        <f>IF(INDEX('Danh sách lớp'!$B:$B,31)="","",INDEX('Danh sách lớp'!$B:$B,31))</f>
        <v/>
      </c>
      <c r="AH33">
        <f>COUNTIF($C33:$AG33,"C")</f>
        <v/>
      </c>
      <c r="AI33">
        <f>COUNTIF($C33:$AG33,"P")</f>
        <v/>
      </c>
      <c r="AJ33">
        <f>COUNTIF($C33:$AG33,"K")</f>
        <v/>
      </c>
      <c r="AK33">
        <f>COUNTIF($C33:$AG33,"M")</f>
        <v/>
      </c>
      <c r="AL33" s="6">
        <f>IF((AH33+AI33+AJ33)=0,"",AH33/(AH33+AI33+AJ33))</f>
        <v/>
      </c>
    </row>
  </sheetData>
  <dataValidations count="1">
    <dataValidation sqref="C4:AG33" showDropDown="0" showInputMessage="0" showErrorMessage="0" allowBlank="1" type="list">
      <formula1>"C,P,K,M"</formula1>
    </dataValidation>
  </dataValidations>
  <pageMargins left="0.75" right="0.75" top="1" bottom="1" header="0.5" footer="0.5"/>
  <pageSetup orientation="landscape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6" customWidth="1" min="3" max="3"/>
    <col width="10" customWidth="1" min="4" max="4"/>
    <col width="14" customWidth="1" min="5" max="5"/>
    <col width="16" customWidth="1" min="6" max="6"/>
    <col width="13" customWidth="1" min="7" max="7"/>
    <col width="13" customWidth="1" min="8" max="8"/>
    <col width="16" customWidth="1" min="9" max="9"/>
    <col width="30" customWidth="1" min="10" max="10"/>
  </cols>
  <sheetData>
    <row r="1">
      <c r="A1" s="3" t="inlineStr">
        <is>
          <t>Mã HV</t>
        </is>
      </c>
      <c r="B1" s="3" t="inlineStr">
        <is>
          <t>Họ và tên</t>
        </is>
      </c>
      <c r="C1" s="3" t="inlineStr">
        <is>
          <t>Số buổi đã đóng</t>
        </is>
      </c>
      <c r="D1" s="3" t="inlineStr">
        <is>
          <t>Có mặt</t>
        </is>
      </c>
      <c r="E1" s="3" t="inlineStr">
        <is>
          <t>Vắng có phép</t>
        </is>
      </c>
      <c r="F1" s="3" t="inlineStr">
        <is>
          <t>Vắng không phép</t>
        </is>
      </c>
      <c r="G1" s="3" t="inlineStr">
        <is>
          <t>Buổi đã trừ</t>
        </is>
      </c>
      <c r="H1" s="3" t="inlineStr">
        <is>
          <t>Buổi còn lại</t>
        </is>
      </c>
      <c r="I1" s="3" t="inlineStr">
        <is>
          <t>Tỷ lệ chuyên cần</t>
        </is>
      </c>
      <c r="J1" s="3" t="inlineStr">
        <is>
          <t>Cần liên hệ phụ huynh</t>
        </is>
      </c>
    </row>
    <row r="2">
      <c r="A2">
        <f>IF(INDEX('Danh sách lớp'!$A:$A,2)="","",INDEX('Danh sách lớp'!$A:$A,2))</f>
        <v/>
      </c>
      <c r="B2">
        <f>IF(INDEX('Danh sách lớp'!$B:$B,2)="","",INDEX('Danh sách lớp'!$B:$B,2))</f>
        <v/>
      </c>
      <c r="C2">
        <f>IF(INDEX('Danh sách lớp'!$F:$F,2)="","",INDEX('Danh sách lớp'!$F:$F,2))</f>
        <v/>
      </c>
      <c r="D2">
        <f>IFERROR('Điểm danh tháng'!AH4,0)</f>
        <v/>
      </c>
      <c r="E2">
        <f>IFERROR('Điểm danh tháng'!AI4,0)</f>
        <v/>
      </c>
      <c r="F2">
        <f>IFERROR('Điểm danh tháng'!AJ4,0)</f>
        <v/>
      </c>
      <c r="G2">
        <f>IF(A2="","",D2+F2)</f>
        <v/>
      </c>
      <c r="H2">
        <f>IF(A2="","",C2-G2)</f>
        <v/>
      </c>
      <c r="I2" s="6">
        <f>IF((D2+E2+F2)=0,"",D2/(D2+E2+F2))</f>
        <v/>
      </c>
      <c r="J2">
        <f>IF(F2&gt;=2,"Có — vắng không phép từ 2 buổi",IF(AND(H2&lt;&gt;"",H2&lt;=2),"Có — sắp hết buổi",""))</f>
        <v/>
      </c>
    </row>
    <row r="3">
      <c r="A3">
        <f>IF(INDEX('Danh sách lớp'!$A:$A,3)="","",INDEX('Danh sách lớp'!$A:$A,3))</f>
        <v/>
      </c>
      <c r="B3">
        <f>IF(INDEX('Danh sách lớp'!$B:$B,3)="","",INDEX('Danh sách lớp'!$B:$B,3))</f>
        <v/>
      </c>
      <c r="C3">
        <f>IF(INDEX('Danh sách lớp'!$F:$F,3)="","",INDEX('Danh sách lớp'!$F:$F,3))</f>
        <v/>
      </c>
      <c r="D3">
        <f>IFERROR('Điểm danh tháng'!AH5,0)</f>
        <v/>
      </c>
      <c r="E3">
        <f>IFERROR('Điểm danh tháng'!AI5,0)</f>
        <v/>
      </c>
      <c r="F3">
        <f>IFERROR('Điểm danh tháng'!AJ5,0)</f>
        <v/>
      </c>
      <c r="G3">
        <f>IF(A3="","",D3+F3)</f>
        <v/>
      </c>
      <c r="H3">
        <f>IF(A3="","",C3-G3)</f>
        <v/>
      </c>
      <c r="I3" s="6">
        <f>IF((D3+E3+F3)=0,"",D3/(D3+E3+F3))</f>
        <v/>
      </c>
      <c r="J3">
        <f>IF(F3&gt;=2,"Có — vắng không phép từ 2 buổi",IF(AND(H3&lt;&gt;"",H3&lt;=2),"Có — sắp hết buổi",""))</f>
        <v/>
      </c>
    </row>
    <row r="4">
      <c r="A4">
        <f>IF(INDEX('Danh sách lớp'!$A:$A,4)="","",INDEX('Danh sách lớp'!$A:$A,4))</f>
        <v/>
      </c>
      <c r="B4">
        <f>IF(INDEX('Danh sách lớp'!$B:$B,4)="","",INDEX('Danh sách lớp'!$B:$B,4))</f>
        <v/>
      </c>
      <c r="C4">
        <f>IF(INDEX('Danh sách lớp'!$F:$F,4)="","",INDEX('Danh sách lớp'!$F:$F,4))</f>
        <v/>
      </c>
      <c r="D4">
        <f>IFERROR('Điểm danh tháng'!AH6,0)</f>
        <v/>
      </c>
      <c r="E4">
        <f>IFERROR('Điểm danh tháng'!AI6,0)</f>
        <v/>
      </c>
      <c r="F4">
        <f>IFERROR('Điểm danh tháng'!AJ6,0)</f>
        <v/>
      </c>
      <c r="G4">
        <f>IF(A4="","",D4+F4)</f>
        <v/>
      </c>
      <c r="H4">
        <f>IF(A4="","",C4-G4)</f>
        <v/>
      </c>
      <c r="I4" s="6">
        <f>IF((D4+E4+F4)=0,"",D4/(D4+E4+F4))</f>
        <v/>
      </c>
      <c r="J4">
        <f>IF(F4&gt;=2,"Có — vắng không phép từ 2 buổi",IF(AND(H4&lt;&gt;"",H4&lt;=2),"Có — sắp hết buổi",""))</f>
        <v/>
      </c>
    </row>
    <row r="5">
      <c r="A5">
        <f>IF(INDEX('Danh sách lớp'!$A:$A,5)="","",INDEX('Danh sách lớp'!$A:$A,5))</f>
        <v/>
      </c>
      <c r="B5">
        <f>IF(INDEX('Danh sách lớp'!$B:$B,5)="","",INDEX('Danh sách lớp'!$B:$B,5))</f>
        <v/>
      </c>
      <c r="C5">
        <f>IF(INDEX('Danh sách lớp'!$F:$F,5)="","",INDEX('Danh sách lớp'!$F:$F,5))</f>
        <v/>
      </c>
      <c r="D5">
        <f>IFERROR('Điểm danh tháng'!AH7,0)</f>
        <v/>
      </c>
      <c r="E5">
        <f>IFERROR('Điểm danh tháng'!AI7,0)</f>
        <v/>
      </c>
      <c r="F5">
        <f>IFERROR('Điểm danh tháng'!AJ7,0)</f>
        <v/>
      </c>
      <c r="G5">
        <f>IF(A5="","",D5+F5)</f>
        <v/>
      </c>
      <c r="H5">
        <f>IF(A5="","",C5-G5)</f>
        <v/>
      </c>
      <c r="I5" s="6">
        <f>IF((D5+E5+F5)=0,"",D5/(D5+E5+F5))</f>
        <v/>
      </c>
      <c r="J5">
        <f>IF(F5&gt;=2,"Có — vắng không phép từ 2 buổi",IF(AND(H5&lt;&gt;"",H5&lt;=2),"Có — sắp hết buổi",""))</f>
        <v/>
      </c>
    </row>
    <row r="6">
      <c r="A6">
        <f>IF(INDEX('Danh sách lớp'!$A:$A,6)="","",INDEX('Danh sách lớp'!$A:$A,6))</f>
        <v/>
      </c>
      <c r="B6">
        <f>IF(INDEX('Danh sách lớp'!$B:$B,6)="","",INDEX('Danh sách lớp'!$B:$B,6))</f>
        <v/>
      </c>
      <c r="C6">
        <f>IF(INDEX('Danh sách lớp'!$F:$F,6)="","",INDEX('Danh sách lớp'!$F:$F,6))</f>
        <v/>
      </c>
      <c r="D6">
        <f>IFERROR('Điểm danh tháng'!AH8,0)</f>
        <v/>
      </c>
      <c r="E6">
        <f>IFERROR('Điểm danh tháng'!AI8,0)</f>
        <v/>
      </c>
      <c r="F6">
        <f>IFERROR('Điểm danh tháng'!AJ8,0)</f>
        <v/>
      </c>
      <c r="G6">
        <f>IF(A6="","",D6+F6)</f>
        <v/>
      </c>
      <c r="H6">
        <f>IF(A6="","",C6-G6)</f>
        <v/>
      </c>
      <c r="I6" s="6">
        <f>IF((D6+E6+F6)=0,"",D6/(D6+E6+F6))</f>
        <v/>
      </c>
      <c r="J6">
        <f>IF(F6&gt;=2,"Có — vắng không phép từ 2 buổi",IF(AND(H6&lt;&gt;"",H6&lt;=2),"Có — sắp hết buổi",""))</f>
        <v/>
      </c>
    </row>
    <row r="7">
      <c r="A7">
        <f>IF(INDEX('Danh sách lớp'!$A:$A,7)="","",INDEX('Danh sách lớp'!$A:$A,7))</f>
        <v/>
      </c>
      <c r="B7">
        <f>IF(INDEX('Danh sách lớp'!$B:$B,7)="","",INDEX('Danh sách lớp'!$B:$B,7))</f>
        <v/>
      </c>
      <c r="C7">
        <f>IF(INDEX('Danh sách lớp'!$F:$F,7)="","",INDEX('Danh sách lớp'!$F:$F,7))</f>
        <v/>
      </c>
      <c r="D7">
        <f>IFERROR('Điểm danh tháng'!AH9,0)</f>
        <v/>
      </c>
      <c r="E7">
        <f>IFERROR('Điểm danh tháng'!AI9,0)</f>
        <v/>
      </c>
      <c r="F7">
        <f>IFERROR('Điểm danh tháng'!AJ9,0)</f>
        <v/>
      </c>
      <c r="G7">
        <f>IF(A7="","",D7+F7)</f>
        <v/>
      </c>
      <c r="H7">
        <f>IF(A7="","",C7-G7)</f>
        <v/>
      </c>
      <c r="I7" s="6">
        <f>IF((D7+E7+F7)=0,"",D7/(D7+E7+F7))</f>
        <v/>
      </c>
      <c r="J7">
        <f>IF(F7&gt;=2,"Có — vắng không phép từ 2 buổi",IF(AND(H7&lt;&gt;"",H7&lt;=2),"Có — sắp hết buổi",""))</f>
        <v/>
      </c>
    </row>
    <row r="8">
      <c r="A8">
        <f>IF(INDEX('Danh sách lớp'!$A:$A,8)="","",INDEX('Danh sách lớp'!$A:$A,8))</f>
        <v/>
      </c>
      <c r="B8">
        <f>IF(INDEX('Danh sách lớp'!$B:$B,8)="","",INDEX('Danh sách lớp'!$B:$B,8))</f>
        <v/>
      </c>
      <c r="C8">
        <f>IF(INDEX('Danh sách lớp'!$F:$F,8)="","",INDEX('Danh sách lớp'!$F:$F,8))</f>
        <v/>
      </c>
      <c r="D8">
        <f>IFERROR('Điểm danh tháng'!AH10,0)</f>
        <v/>
      </c>
      <c r="E8">
        <f>IFERROR('Điểm danh tháng'!AI10,0)</f>
        <v/>
      </c>
      <c r="F8">
        <f>IFERROR('Điểm danh tháng'!AJ10,0)</f>
        <v/>
      </c>
      <c r="G8">
        <f>IF(A8="","",D8+F8)</f>
        <v/>
      </c>
      <c r="H8">
        <f>IF(A8="","",C8-G8)</f>
        <v/>
      </c>
      <c r="I8" s="6">
        <f>IF((D8+E8+F8)=0,"",D8/(D8+E8+F8))</f>
        <v/>
      </c>
      <c r="J8">
        <f>IF(F8&gt;=2,"Có — vắng không phép từ 2 buổi",IF(AND(H8&lt;&gt;"",H8&lt;=2),"Có — sắp hết buổi",""))</f>
        <v/>
      </c>
    </row>
    <row r="9">
      <c r="A9">
        <f>IF(INDEX('Danh sách lớp'!$A:$A,9)="","",INDEX('Danh sách lớp'!$A:$A,9))</f>
        <v/>
      </c>
      <c r="B9">
        <f>IF(INDEX('Danh sách lớp'!$B:$B,9)="","",INDEX('Danh sách lớp'!$B:$B,9))</f>
        <v/>
      </c>
      <c r="C9">
        <f>IF(INDEX('Danh sách lớp'!$F:$F,9)="","",INDEX('Danh sách lớp'!$F:$F,9))</f>
        <v/>
      </c>
      <c r="D9">
        <f>IFERROR('Điểm danh tháng'!AH11,0)</f>
        <v/>
      </c>
      <c r="E9">
        <f>IFERROR('Điểm danh tháng'!AI11,0)</f>
        <v/>
      </c>
      <c r="F9">
        <f>IFERROR('Điểm danh tháng'!AJ11,0)</f>
        <v/>
      </c>
      <c r="G9">
        <f>IF(A9="","",D9+F9)</f>
        <v/>
      </c>
      <c r="H9">
        <f>IF(A9="","",C9-G9)</f>
        <v/>
      </c>
      <c r="I9" s="6">
        <f>IF((D9+E9+F9)=0,"",D9/(D9+E9+F9))</f>
        <v/>
      </c>
      <c r="J9">
        <f>IF(F9&gt;=2,"Có — vắng không phép từ 2 buổi",IF(AND(H9&lt;&gt;"",H9&lt;=2),"Có — sắp hết buổi",""))</f>
        <v/>
      </c>
    </row>
    <row r="10">
      <c r="A10">
        <f>IF(INDEX('Danh sách lớp'!$A:$A,10)="","",INDEX('Danh sách lớp'!$A:$A,10))</f>
        <v/>
      </c>
      <c r="B10">
        <f>IF(INDEX('Danh sách lớp'!$B:$B,10)="","",INDEX('Danh sách lớp'!$B:$B,10))</f>
        <v/>
      </c>
      <c r="C10">
        <f>IF(INDEX('Danh sách lớp'!$F:$F,10)="","",INDEX('Danh sách lớp'!$F:$F,10))</f>
        <v/>
      </c>
      <c r="D10">
        <f>IFERROR('Điểm danh tháng'!AH12,0)</f>
        <v/>
      </c>
      <c r="E10">
        <f>IFERROR('Điểm danh tháng'!AI12,0)</f>
        <v/>
      </c>
      <c r="F10">
        <f>IFERROR('Điểm danh tháng'!AJ12,0)</f>
        <v/>
      </c>
      <c r="G10">
        <f>IF(A10="","",D10+F10)</f>
        <v/>
      </c>
      <c r="H10">
        <f>IF(A10="","",C10-G10)</f>
        <v/>
      </c>
      <c r="I10" s="6">
        <f>IF((D10+E10+F10)=0,"",D10/(D10+E10+F10))</f>
        <v/>
      </c>
      <c r="J10">
        <f>IF(F10&gt;=2,"Có — vắng không phép từ 2 buổi",IF(AND(H10&lt;&gt;"",H10&lt;=2),"Có — sắp hết buổi",""))</f>
        <v/>
      </c>
    </row>
    <row r="11">
      <c r="A11">
        <f>IF(INDEX('Danh sách lớp'!$A:$A,11)="","",INDEX('Danh sách lớp'!$A:$A,11))</f>
        <v/>
      </c>
      <c r="B11">
        <f>IF(INDEX('Danh sách lớp'!$B:$B,11)="","",INDEX('Danh sách lớp'!$B:$B,11))</f>
        <v/>
      </c>
      <c r="C11">
        <f>IF(INDEX('Danh sách lớp'!$F:$F,11)="","",INDEX('Danh sách lớp'!$F:$F,11))</f>
        <v/>
      </c>
      <c r="D11">
        <f>IFERROR('Điểm danh tháng'!AH13,0)</f>
        <v/>
      </c>
      <c r="E11">
        <f>IFERROR('Điểm danh tháng'!AI13,0)</f>
        <v/>
      </c>
      <c r="F11">
        <f>IFERROR('Điểm danh tháng'!AJ13,0)</f>
        <v/>
      </c>
      <c r="G11">
        <f>IF(A11="","",D11+F11)</f>
        <v/>
      </c>
      <c r="H11">
        <f>IF(A11="","",C11-G11)</f>
        <v/>
      </c>
      <c r="I11" s="6">
        <f>IF((D11+E11+F11)=0,"",D11/(D11+E11+F11))</f>
        <v/>
      </c>
      <c r="J11">
        <f>IF(F11&gt;=2,"Có — vắng không phép từ 2 buổi",IF(AND(H11&lt;&gt;"",H11&lt;=2),"Có — sắp hết buổi",""))</f>
        <v/>
      </c>
    </row>
    <row r="12">
      <c r="A12">
        <f>IF(INDEX('Danh sách lớp'!$A:$A,12)="","",INDEX('Danh sách lớp'!$A:$A,12))</f>
        <v/>
      </c>
      <c r="B12">
        <f>IF(INDEX('Danh sách lớp'!$B:$B,12)="","",INDEX('Danh sách lớp'!$B:$B,12))</f>
        <v/>
      </c>
      <c r="C12">
        <f>IF(INDEX('Danh sách lớp'!$F:$F,12)="","",INDEX('Danh sách lớp'!$F:$F,12))</f>
        <v/>
      </c>
      <c r="D12">
        <f>IFERROR('Điểm danh tháng'!AH14,0)</f>
        <v/>
      </c>
      <c r="E12">
        <f>IFERROR('Điểm danh tháng'!AI14,0)</f>
        <v/>
      </c>
      <c r="F12">
        <f>IFERROR('Điểm danh tháng'!AJ14,0)</f>
        <v/>
      </c>
      <c r="G12">
        <f>IF(A12="","",D12+F12)</f>
        <v/>
      </c>
      <c r="H12">
        <f>IF(A12="","",C12-G12)</f>
        <v/>
      </c>
      <c r="I12" s="6">
        <f>IF((D12+E12+F12)=0,"",D12/(D12+E12+F12))</f>
        <v/>
      </c>
      <c r="J12">
        <f>IF(F12&gt;=2,"Có — vắng không phép từ 2 buổi",IF(AND(H12&lt;&gt;"",H12&lt;=2),"Có — sắp hết buổi",""))</f>
        <v/>
      </c>
    </row>
    <row r="13">
      <c r="A13">
        <f>IF(INDEX('Danh sách lớp'!$A:$A,13)="","",INDEX('Danh sách lớp'!$A:$A,13))</f>
        <v/>
      </c>
      <c r="B13">
        <f>IF(INDEX('Danh sách lớp'!$B:$B,13)="","",INDEX('Danh sách lớp'!$B:$B,13))</f>
        <v/>
      </c>
      <c r="C13">
        <f>IF(INDEX('Danh sách lớp'!$F:$F,13)="","",INDEX('Danh sách lớp'!$F:$F,13))</f>
        <v/>
      </c>
      <c r="D13">
        <f>IFERROR('Điểm danh tháng'!AH15,0)</f>
        <v/>
      </c>
      <c r="E13">
        <f>IFERROR('Điểm danh tháng'!AI15,0)</f>
        <v/>
      </c>
      <c r="F13">
        <f>IFERROR('Điểm danh tháng'!AJ15,0)</f>
        <v/>
      </c>
      <c r="G13">
        <f>IF(A13="","",D13+F13)</f>
        <v/>
      </c>
      <c r="H13">
        <f>IF(A13="","",C13-G13)</f>
        <v/>
      </c>
      <c r="I13" s="6">
        <f>IF((D13+E13+F13)=0,"",D13/(D13+E13+F13))</f>
        <v/>
      </c>
      <c r="J13">
        <f>IF(F13&gt;=2,"Có — vắng không phép từ 2 buổi",IF(AND(H13&lt;&gt;"",H13&lt;=2),"Có — sắp hết buổi",""))</f>
        <v/>
      </c>
    </row>
    <row r="14">
      <c r="A14">
        <f>IF(INDEX('Danh sách lớp'!$A:$A,14)="","",INDEX('Danh sách lớp'!$A:$A,14))</f>
        <v/>
      </c>
      <c r="B14">
        <f>IF(INDEX('Danh sách lớp'!$B:$B,14)="","",INDEX('Danh sách lớp'!$B:$B,14))</f>
        <v/>
      </c>
      <c r="C14">
        <f>IF(INDEX('Danh sách lớp'!$F:$F,14)="","",INDEX('Danh sách lớp'!$F:$F,14))</f>
        <v/>
      </c>
      <c r="D14">
        <f>IFERROR('Điểm danh tháng'!AH16,0)</f>
        <v/>
      </c>
      <c r="E14">
        <f>IFERROR('Điểm danh tháng'!AI16,0)</f>
        <v/>
      </c>
      <c r="F14">
        <f>IFERROR('Điểm danh tháng'!AJ16,0)</f>
        <v/>
      </c>
      <c r="G14">
        <f>IF(A14="","",D14+F14)</f>
        <v/>
      </c>
      <c r="H14">
        <f>IF(A14="","",C14-G14)</f>
        <v/>
      </c>
      <c r="I14" s="6">
        <f>IF((D14+E14+F14)=0,"",D14/(D14+E14+F14))</f>
        <v/>
      </c>
      <c r="J14">
        <f>IF(F14&gt;=2,"Có — vắng không phép từ 2 buổi",IF(AND(H14&lt;&gt;"",H14&lt;=2),"Có — sắp hết buổi",""))</f>
        <v/>
      </c>
    </row>
    <row r="15">
      <c r="A15">
        <f>IF(INDEX('Danh sách lớp'!$A:$A,15)="","",INDEX('Danh sách lớp'!$A:$A,15))</f>
        <v/>
      </c>
      <c r="B15">
        <f>IF(INDEX('Danh sách lớp'!$B:$B,15)="","",INDEX('Danh sách lớp'!$B:$B,15))</f>
        <v/>
      </c>
      <c r="C15">
        <f>IF(INDEX('Danh sách lớp'!$F:$F,15)="","",INDEX('Danh sách lớp'!$F:$F,15))</f>
        <v/>
      </c>
      <c r="D15">
        <f>IFERROR('Điểm danh tháng'!AH17,0)</f>
        <v/>
      </c>
      <c r="E15">
        <f>IFERROR('Điểm danh tháng'!AI17,0)</f>
        <v/>
      </c>
      <c r="F15">
        <f>IFERROR('Điểm danh tháng'!AJ17,0)</f>
        <v/>
      </c>
      <c r="G15">
        <f>IF(A15="","",D15+F15)</f>
        <v/>
      </c>
      <c r="H15">
        <f>IF(A15="","",C15-G15)</f>
        <v/>
      </c>
      <c r="I15" s="6">
        <f>IF((D15+E15+F15)=0,"",D15/(D15+E15+F15))</f>
        <v/>
      </c>
      <c r="J15">
        <f>IF(F15&gt;=2,"Có — vắng không phép từ 2 buổi",IF(AND(H15&lt;&gt;"",H15&lt;=2),"Có — sắp hết buổi",""))</f>
        <v/>
      </c>
    </row>
    <row r="16">
      <c r="A16">
        <f>IF(INDEX('Danh sách lớp'!$A:$A,16)="","",INDEX('Danh sách lớp'!$A:$A,16))</f>
        <v/>
      </c>
      <c r="B16">
        <f>IF(INDEX('Danh sách lớp'!$B:$B,16)="","",INDEX('Danh sách lớp'!$B:$B,16))</f>
        <v/>
      </c>
      <c r="C16">
        <f>IF(INDEX('Danh sách lớp'!$F:$F,16)="","",INDEX('Danh sách lớp'!$F:$F,16))</f>
        <v/>
      </c>
      <c r="D16">
        <f>IFERROR('Điểm danh tháng'!AH18,0)</f>
        <v/>
      </c>
      <c r="E16">
        <f>IFERROR('Điểm danh tháng'!AI18,0)</f>
        <v/>
      </c>
      <c r="F16">
        <f>IFERROR('Điểm danh tháng'!AJ18,0)</f>
        <v/>
      </c>
      <c r="G16">
        <f>IF(A16="","",D16+F16)</f>
        <v/>
      </c>
      <c r="H16">
        <f>IF(A16="","",C16-G16)</f>
        <v/>
      </c>
      <c r="I16" s="6">
        <f>IF((D16+E16+F16)=0,"",D16/(D16+E16+F16))</f>
        <v/>
      </c>
      <c r="J16">
        <f>IF(F16&gt;=2,"Có — vắng không phép từ 2 buổi",IF(AND(H16&lt;&gt;"",H16&lt;=2),"Có — sắp hết buổi",""))</f>
        <v/>
      </c>
    </row>
    <row r="17">
      <c r="A17">
        <f>IF(INDEX('Danh sách lớp'!$A:$A,17)="","",INDEX('Danh sách lớp'!$A:$A,17))</f>
        <v/>
      </c>
      <c r="B17">
        <f>IF(INDEX('Danh sách lớp'!$B:$B,17)="","",INDEX('Danh sách lớp'!$B:$B,17))</f>
        <v/>
      </c>
      <c r="C17">
        <f>IF(INDEX('Danh sách lớp'!$F:$F,17)="","",INDEX('Danh sách lớp'!$F:$F,17))</f>
        <v/>
      </c>
      <c r="D17">
        <f>IFERROR('Điểm danh tháng'!AH19,0)</f>
        <v/>
      </c>
      <c r="E17">
        <f>IFERROR('Điểm danh tháng'!AI19,0)</f>
        <v/>
      </c>
      <c r="F17">
        <f>IFERROR('Điểm danh tháng'!AJ19,0)</f>
        <v/>
      </c>
      <c r="G17">
        <f>IF(A17="","",D17+F17)</f>
        <v/>
      </c>
      <c r="H17">
        <f>IF(A17="","",C17-G17)</f>
        <v/>
      </c>
      <c r="I17" s="6">
        <f>IF((D17+E17+F17)=0,"",D17/(D17+E17+F17))</f>
        <v/>
      </c>
      <c r="J17">
        <f>IF(F17&gt;=2,"Có — vắng không phép từ 2 buổi",IF(AND(H17&lt;&gt;"",H17&lt;=2),"Có — sắp hết buổi",""))</f>
        <v/>
      </c>
    </row>
    <row r="18">
      <c r="A18">
        <f>IF(INDEX('Danh sách lớp'!$A:$A,18)="","",INDEX('Danh sách lớp'!$A:$A,18))</f>
        <v/>
      </c>
      <c r="B18">
        <f>IF(INDEX('Danh sách lớp'!$B:$B,18)="","",INDEX('Danh sách lớp'!$B:$B,18))</f>
        <v/>
      </c>
      <c r="C18">
        <f>IF(INDEX('Danh sách lớp'!$F:$F,18)="","",INDEX('Danh sách lớp'!$F:$F,18))</f>
        <v/>
      </c>
      <c r="D18">
        <f>IFERROR('Điểm danh tháng'!AH20,0)</f>
        <v/>
      </c>
      <c r="E18">
        <f>IFERROR('Điểm danh tháng'!AI20,0)</f>
        <v/>
      </c>
      <c r="F18">
        <f>IFERROR('Điểm danh tháng'!AJ20,0)</f>
        <v/>
      </c>
      <c r="G18">
        <f>IF(A18="","",D18+F18)</f>
        <v/>
      </c>
      <c r="H18">
        <f>IF(A18="","",C18-G18)</f>
        <v/>
      </c>
      <c r="I18" s="6">
        <f>IF((D18+E18+F18)=0,"",D18/(D18+E18+F18))</f>
        <v/>
      </c>
      <c r="J18">
        <f>IF(F18&gt;=2,"Có — vắng không phép từ 2 buổi",IF(AND(H18&lt;&gt;"",H18&lt;=2),"Có — sắp hết buổi",""))</f>
        <v/>
      </c>
    </row>
    <row r="19">
      <c r="A19">
        <f>IF(INDEX('Danh sách lớp'!$A:$A,19)="","",INDEX('Danh sách lớp'!$A:$A,19))</f>
        <v/>
      </c>
      <c r="B19">
        <f>IF(INDEX('Danh sách lớp'!$B:$B,19)="","",INDEX('Danh sách lớp'!$B:$B,19))</f>
        <v/>
      </c>
      <c r="C19">
        <f>IF(INDEX('Danh sách lớp'!$F:$F,19)="","",INDEX('Danh sách lớp'!$F:$F,19))</f>
        <v/>
      </c>
      <c r="D19">
        <f>IFERROR('Điểm danh tháng'!AH21,0)</f>
        <v/>
      </c>
      <c r="E19">
        <f>IFERROR('Điểm danh tháng'!AI21,0)</f>
        <v/>
      </c>
      <c r="F19">
        <f>IFERROR('Điểm danh tháng'!AJ21,0)</f>
        <v/>
      </c>
      <c r="G19">
        <f>IF(A19="","",D19+F19)</f>
        <v/>
      </c>
      <c r="H19">
        <f>IF(A19="","",C19-G19)</f>
        <v/>
      </c>
      <c r="I19" s="6">
        <f>IF((D19+E19+F19)=0,"",D19/(D19+E19+F19))</f>
        <v/>
      </c>
      <c r="J19">
        <f>IF(F19&gt;=2,"Có — vắng không phép từ 2 buổi",IF(AND(H19&lt;&gt;"",H19&lt;=2),"Có — sắp hết buổi",""))</f>
        <v/>
      </c>
    </row>
    <row r="20">
      <c r="A20">
        <f>IF(INDEX('Danh sách lớp'!$A:$A,20)="","",INDEX('Danh sách lớp'!$A:$A,20))</f>
        <v/>
      </c>
      <c r="B20">
        <f>IF(INDEX('Danh sách lớp'!$B:$B,20)="","",INDEX('Danh sách lớp'!$B:$B,20))</f>
        <v/>
      </c>
      <c r="C20">
        <f>IF(INDEX('Danh sách lớp'!$F:$F,20)="","",INDEX('Danh sách lớp'!$F:$F,20))</f>
        <v/>
      </c>
      <c r="D20">
        <f>IFERROR('Điểm danh tháng'!AH22,0)</f>
        <v/>
      </c>
      <c r="E20">
        <f>IFERROR('Điểm danh tháng'!AI22,0)</f>
        <v/>
      </c>
      <c r="F20">
        <f>IFERROR('Điểm danh tháng'!AJ22,0)</f>
        <v/>
      </c>
      <c r="G20">
        <f>IF(A20="","",D20+F20)</f>
        <v/>
      </c>
      <c r="H20">
        <f>IF(A20="","",C20-G20)</f>
        <v/>
      </c>
      <c r="I20" s="6">
        <f>IF((D20+E20+F20)=0,"",D20/(D20+E20+F20))</f>
        <v/>
      </c>
      <c r="J20">
        <f>IF(F20&gt;=2,"Có — vắng không phép từ 2 buổi",IF(AND(H20&lt;&gt;"",H20&lt;=2),"Có — sắp hết buổi",""))</f>
        <v/>
      </c>
    </row>
    <row r="21">
      <c r="A21">
        <f>IF(INDEX('Danh sách lớp'!$A:$A,21)="","",INDEX('Danh sách lớp'!$A:$A,21))</f>
        <v/>
      </c>
      <c r="B21">
        <f>IF(INDEX('Danh sách lớp'!$B:$B,21)="","",INDEX('Danh sách lớp'!$B:$B,21))</f>
        <v/>
      </c>
      <c r="C21">
        <f>IF(INDEX('Danh sách lớp'!$F:$F,21)="","",INDEX('Danh sách lớp'!$F:$F,21))</f>
        <v/>
      </c>
      <c r="D21">
        <f>IFERROR('Điểm danh tháng'!AH23,0)</f>
        <v/>
      </c>
      <c r="E21">
        <f>IFERROR('Điểm danh tháng'!AI23,0)</f>
        <v/>
      </c>
      <c r="F21">
        <f>IFERROR('Điểm danh tháng'!AJ23,0)</f>
        <v/>
      </c>
      <c r="G21">
        <f>IF(A21="","",D21+F21)</f>
        <v/>
      </c>
      <c r="H21">
        <f>IF(A21="","",C21-G21)</f>
        <v/>
      </c>
      <c r="I21" s="6">
        <f>IF((D21+E21+F21)=0,"",D21/(D21+E21+F21))</f>
        <v/>
      </c>
      <c r="J21">
        <f>IF(F21&gt;=2,"Có — vắng không phép từ 2 buổi",IF(AND(H21&lt;&gt;"",H21&lt;=2),"Có — sắp hết buổi",""))</f>
        <v/>
      </c>
    </row>
    <row r="22">
      <c r="A22">
        <f>IF(INDEX('Danh sách lớp'!$A:$A,22)="","",INDEX('Danh sách lớp'!$A:$A,22))</f>
        <v/>
      </c>
      <c r="B22">
        <f>IF(INDEX('Danh sách lớp'!$B:$B,22)="","",INDEX('Danh sách lớp'!$B:$B,22))</f>
        <v/>
      </c>
      <c r="C22">
        <f>IF(INDEX('Danh sách lớp'!$F:$F,22)="","",INDEX('Danh sách lớp'!$F:$F,22))</f>
        <v/>
      </c>
      <c r="D22">
        <f>IFERROR('Điểm danh tháng'!AH24,0)</f>
        <v/>
      </c>
      <c r="E22">
        <f>IFERROR('Điểm danh tháng'!AI24,0)</f>
        <v/>
      </c>
      <c r="F22">
        <f>IFERROR('Điểm danh tháng'!AJ24,0)</f>
        <v/>
      </c>
      <c r="G22">
        <f>IF(A22="","",D22+F22)</f>
        <v/>
      </c>
      <c r="H22">
        <f>IF(A22="","",C22-G22)</f>
        <v/>
      </c>
      <c r="I22" s="6">
        <f>IF((D22+E22+F22)=0,"",D22/(D22+E22+F22))</f>
        <v/>
      </c>
      <c r="J22">
        <f>IF(F22&gt;=2,"Có — vắng không phép từ 2 buổi",IF(AND(H22&lt;&gt;"",H22&lt;=2),"Có — sắp hết buổi",""))</f>
        <v/>
      </c>
    </row>
    <row r="23">
      <c r="A23">
        <f>IF(INDEX('Danh sách lớp'!$A:$A,23)="","",INDEX('Danh sách lớp'!$A:$A,23))</f>
        <v/>
      </c>
      <c r="B23">
        <f>IF(INDEX('Danh sách lớp'!$B:$B,23)="","",INDEX('Danh sách lớp'!$B:$B,23))</f>
        <v/>
      </c>
      <c r="C23">
        <f>IF(INDEX('Danh sách lớp'!$F:$F,23)="","",INDEX('Danh sách lớp'!$F:$F,23))</f>
        <v/>
      </c>
      <c r="D23">
        <f>IFERROR('Điểm danh tháng'!AH25,0)</f>
        <v/>
      </c>
      <c r="E23">
        <f>IFERROR('Điểm danh tháng'!AI25,0)</f>
        <v/>
      </c>
      <c r="F23">
        <f>IFERROR('Điểm danh tháng'!AJ25,0)</f>
        <v/>
      </c>
      <c r="G23">
        <f>IF(A23="","",D23+F23)</f>
        <v/>
      </c>
      <c r="H23">
        <f>IF(A23="","",C23-G23)</f>
        <v/>
      </c>
      <c r="I23" s="6">
        <f>IF((D23+E23+F23)=0,"",D23/(D23+E23+F23))</f>
        <v/>
      </c>
      <c r="J23">
        <f>IF(F23&gt;=2,"Có — vắng không phép từ 2 buổi",IF(AND(H23&lt;&gt;"",H23&lt;=2),"Có — sắp hết buổi",""))</f>
        <v/>
      </c>
    </row>
    <row r="24">
      <c r="A24">
        <f>IF(INDEX('Danh sách lớp'!$A:$A,24)="","",INDEX('Danh sách lớp'!$A:$A,24))</f>
        <v/>
      </c>
      <c r="B24">
        <f>IF(INDEX('Danh sách lớp'!$B:$B,24)="","",INDEX('Danh sách lớp'!$B:$B,24))</f>
        <v/>
      </c>
      <c r="C24">
        <f>IF(INDEX('Danh sách lớp'!$F:$F,24)="","",INDEX('Danh sách lớp'!$F:$F,24))</f>
        <v/>
      </c>
      <c r="D24">
        <f>IFERROR('Điểm danh tháng'!AH26,0)</f>
        <v/>
      </c>
      <c r="E24">
        <f>IFERROR('Điểm danh tháng'!AI26,0)</f>
        <v/>
      </c>
      <c r="F24">
        <f>IFERROR('Điểm danh tháng'!AJ26,0)</f>
        <v/>
      </c>
      <c r="G24">
        <f>IF(A24="","",D24+F24)</f>
        <v/>
      </c>
      <c r="H24">
        <f>IF(A24="","",C24-G24)</f>
        <v/>
      </c>
      <c r="I24" s="6">
        <f>IF((D24+E24+F24)=0,"",D24/(D24+E24+F24))</f>
        <v/>
      </c>
      <c r="J24">
        <f>IF(F24&gt;=2,"Có — vắng không phép từ 2 buổi",IF(AND(H24&lt;&gt;"",H24&lt;=2),"Có — sắp hết buổi",""))</f>
        <v/>
      </c>
    </row>
    <row r="25">
      <c r="A25">
        <f>IF(INDEX('Danh sách lớp'!$A:$A,25)="","",INDEX('Danh sách lớp'!$A:$A,25))</f>
        <v/>
      </c>
      <c r="B25">
        <f>IF(INDEX('Danh sách lớp'!$B:$B,25)="","",INDEX('Danh sách lớp'!$B:$B,25))</f>
        <v/>
      </c>
      <c r="C25">
        <f>IF(INDEX('Danh sách lớp'!$F:$F,25)="","",INDEX('Danh sách lớp'!$F:$F,25))</f>
        <v/>
      </c>
      <c r="D25">
        <f>IFERROR('Điểm danh tháng'!AH27,0)</f>
        <v/>
      </c>
      <c r="E25">
        <f>IFERROR('Điểm danh tháng'!AI27,0)</f>
        <v/>
      </c>
      <c r="F25">
        <f>IFERROR('Điểm danh tháng'!AJ27,0)</f>
        <v/>
      </c>
      <c r="G25">
        <f>IF(A25="","",D25+F25)</f>
        <v/>
      </c>
      <c r="H25">
        <f>IF(A25="","",C25-G25)</f>
        <v/>
      </c>
      <c r="I25" s="6">
        <f>IF((D25+E25+F25)=0,"",D25/(D25+E25+F25))</f>
        <v/>
      </c>
      <c r="J25">
        <f>IF(F25&gt;=2,"Có — vắng không phép từ 2 buổi",IF(AND(H25&lt;&gt;"",H25&lt;=2),"Có — sắp hết buổi",""))</f>
        <v/>
      </c>
    </row>
    <row r="26">
      <c r="A26">
        <f>IF(INDEX('Danh sách lớp'!$A:$A,26)="","",INDEX('Danh sách lớp'!$A:$A,26))</f>
        <v/>
      </c>
      <c r="B26">
        <f>IF(INDEX('Danh sách lớp'!$B:$B,26)="","",INDEX('Danh sách lớp'!$B:$B,26))</f>
        <v/>
      </c>
      <c r="C26">
        <f>IF(INDEX('Danh sách lớp'!$F:$F,26)="","",INDEX('Danh sách lớp'!$F:$F,26))</f>
        <v/>
      </c>
      <c r="D26">
        <f>IFERROR('Điểm danh tháng'!AH28,0)</f>
        <v/>
      </c>
      <c r="E26">
        <f>IFERROR('Điểm danh tháng'!AI28,0)</f>
        <v/>
      </c>
      <c r="F26">
        <f>IFERROR('Điểm danh tháng'!AJ28,0)</f>
        <v/>
      </c>
      <c r="G26">
        <f>IF(A26="","",D26+F26)</f>
        <v/>
      </c>
      <c r="H26">
        <f>IF(A26="","",C26-G26)</f>
        <v/>
      </c>
      <c r="I26" s="6">
        <f>IF((D26+E26+F26)=0,"",D26/(D26+E26+F26))</f>
        <v/>
      </c>
      <c r="J26">
        <f>IF(F26&gt;=2,"Có — vắng không phép từ 2 buổi",IF(AND(H26&lt;&gt;"",H26&lt;=2),"Có — sắp hết buổi",""))</f>
        <v/>
      </c>
    </row>
    <row r="27">
      <c r="A27">
        <f>IF(INDEX('Danh sách lớp'!$A:$A,27)="","",INDEX('Danh sách lớp'!$A:$A,27))</f>
        <v/>
      </c>
      <c r="B27">
        <f>IF(INDEX('Danh sách lớp'!$B:$B,27)="","",INDEX('Danh sách lớp'!$B:$B,27))</f>
        <v/>
      </c>
      <c r="C27">
        <f>IF(INDEX('Danh sách lớp'!$F:$F,27)="","",INDEX('Danh sách lớp'!$F:$F,27))</f>
        <v/>
      </c>
      <c r="D27">
        <f>IFERROR('Điểm danh tháng'!AH29,0)</f>
        <v/>
      </c>
      <c r="E27">
        <f>IFERROR('Điểm danh tháng'!AI29,0)</f>
        <v/>
      </c>
      <c r="F27">
        <f>IFERROR('Điểm danh tháng'!AJ29,0)</f>
        <v/>
      </c>
      <c r="G27">
        <f>IF(A27="","",D27+F27)</f>
        <v/>
      </c>
      <c r="H27">
        <f>IF(A27="","",C27-G27)</f>
        <v/>
      </c>
      <c r="I27" s="6">
        <f>IF((D27+E27+F27)=0,"",D27/(D27+E27+F27))</f>
        <v/>
      </c>
      <c r="J27">
        <f>IF(F27&gt;=2,"Có — vắng không phép từ 2 buổi",IF(AND(H27&lt;&gt;"",H27&lt;=2),"Có — sắp hết buổi",""))</f>
        <v/>
      </c>
    </row>
    <row r="28">
      <c r="A28">
        <f>IF(INDEX('Danh sách lớp'!$A:$A,28)="","",INDEX('Danh sách lớp'!$A:$A,28))</f>
        <v/>
      </c>
      <c r="B28">
        <f>IF(INDEX('Danh sách lớp'!$B:$B,28)="","",INDEX('Danh sách lớp'!$B:$B,28))</f>
        <v/>
      </c>
      <c r="C28">
        <f>IF(INDEX('Danh sách lớp'!$F:$F,28)="","",INDEX('Danh sách lớp'!$F:$F,28))</f>
        <v/>
      </c>
      <c r="D28">
        <f>IFERROR('Điểm danh tháng'!AH30,0)</f>
        <v/>
      </c>
      <c r="E28">
        <f>IFERROR('Điểm danh tháng'!AI30,0)</f>
        <v/>
      </c>
      <c r="F28">
        <f>IFERROR('Điểm danh tháng'!AJ30,0)</f>
        <v/>
      </c>
      <c r="G28">
        <f>IF(A28="","",D28+F28)</f>
        <v/>
      </c>
      <c r="H28">
        <f>IF(A28="","",C28-G28)</f>
        <v/>
      </c>
      <c r="I28" s="6">
        <f>IF((D28+E28+F28)=0,"",D28/(D28+E28+F28))</f>
        <v/>
      </c>
      <c r="J28">
        <f>IF(F28&gt;=2,"Có — vắng không phép từ 2 buổi",IF(AND(H28&lt;&gt;"",H28&lt;=2),"Có — sắp hết buổi",""))</f>
        <v/>
      </c>
    </row>
    <row r="29">
      <c r="A29">
        <f>IF(INDEX('Danh sách lớp'!$A:$A,29)="","",INDEX('Danh sách lớp'!$A:$A,29))</f>
        <v/>
      </c>
      <c r="B29">
        <f>IF(INDEX('Danh sách lớp'!$B:$B,29)="","",INDEX('Danh sách lớp'!$B:$B,29))</f>
        <v/>
      </c>
      <c r="C29">
        <f>IF(INDEX('Danh sách lớp'!$F:$F,29)="","",INDEX('Danh sách lớp'!$F:$F,29))</f>
        <v/>
      </c>
      <c r="D29">
        <f>IFERROR('Điểm danh tháng'!AH31,0)</f>
        <v/>
      </c>
      <c r="E29">
        <f>IFERROR('Điểm danh tháng'!AI31,0)</f>
        <v/>
      </c>
      <c r="F29">
        <f>IFERROR('Điểm danh tháng'!AJ31,0)</f>
        <v/>
      </c>
      <c r="G29">
        <f>IF(A29="","",D29+F29)</f>
        <v/>
      </c>
      <c r="H29">
        <f>IF(A29="","",C29-G29)</f>
        <v/>
      </c>
      <c r="I29" s="6">
        <f>IF((D29+E29+F29)=0,"",D29/(D29+E29+F29))</f>
        <v/>
      </c>
      <c r="J29">
        <f>IF(F29&gt;=2,"Có — vắng không phép từ 2 buổi",IF(AND(H29&lt;&gt;"",H29&lt;=2),"Có — sắp hết buổi",""))</f>
        <v/>
      </c>
    </row>
    <row r="30">
      <c r="A30">
        <f>IF(INDEX('Danh sách lớp'!$A:$A,30)="","",INDEX('Danh sách lớp'!$A:$A,30))</f>
        <v/>
      </c>
      <c r="B30">
        <f>IF(INDEX('Danh sách lớp'!$B:$B,30)="","",INDEX('Danh sách lớp'!$B:$B,30))</f>
        <v/>
      </c>
      <c r="C30">
        <f>IF(INDEX('Danh sách lớp'!$F:$F,30)="","",INDEX('Danh sách lớp'!$F:$F,30))</f>
        <v/>
      </c>
      <c r="D30">
        <f>IFERROR('Điểm danh tháng'!AH32,0)</f>
        <v/>
      </c>
      <c r="E30">
        <f>IFERROR('Điểm danh tháng'!AI32,0)</f>
        <v/>
      </c>
      <c r="F30">
        <f>IFERROR('Điểm danh tháng'!AJ32,0)</f>
        <v/>
      </c>
      <c r="G30">
        <f>IF(A30="","",D30+F30)</f>
        <v/>
      </c>
      <c r="H30">
        <f>IF(A30="","",C30-G30)</f>
        <v/>
      </c>
      <c r="I30" s="6">
        <f>IF((D30+E30+F30)=0,"",D30/(D30+E30+F30))</f>
        <v/>
      </c>
      <c r="J30">
        <f>IF(F30&gt;=2,"Có — vắng không phép từ 2 buổi",IF(AND(H30&lt;&gt;"",H30&lt;=2),"Có — sắp hết buổi",""))</f>
        <v/>
      </c>
    </row>
    <row r="31">
      <c r="A31">
        <f>IF(INDEX('Danh sách lớp'!$A:$A,31)="","",INDEX('Danh sách lớp'!$A:$A,31))</f>
        <v/>
      </c>
      <c r="B31">
        <f>IF(INDEX('Danh sách lớp'!$B:$B,31)="","",INDEX('Danh sách lớp'!$B:$B,31))</f>
        <v/>
      </c>
      <c r="C31">
        <f>IF(INDEX('Danh sách lớp'!$F:$F,31)="","",INDEX('Danh sách lớp'!$F:$F,31))</f>
        <v/>
      </c>
      <c r="D31">
        <f>IFERROR('Điểm danh tháng'!AH33,0)</f>
        <v/>
      </c>
      <c r="E31">
        <f>IFERROR('Điểm danh tháng'!AI33,0)</f>
        <v/>
      </c>
      <c r="F31">
        <f>IFERROR('Điểm danh tháng'!AJ33,0)</f>
        <v/>
      </c>
      <c r="G31">
        <f>IF(A31="","",D31+F31)</f>
        <v/>
      </c>
      <c r="H31">
        <f>IF(A31="","",C31-G31)</f>
        <v/>
      </c>
      <c r="I31" s="6">
        <f>IF((D31+E31+F31)=0,"",D31/(D31+E31+F31))</f>
        <v/>
      </c>
      <c r="J31">
        <f>IF(F31&gt;=2,"Có — vắng không phép từ 2 buổi",IF(AND(H31&lt;&gt;"",H31&lt;=2),"Có — sắp hết buổi",""))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2026-09-09T07:24:25Z</dcterms:created>
  <dcterms:modified xmlns:dcterms="http://purl.org/dc/terms/" xmlns:xsi="http://www.w3.org/2001/XMLSchema-instance" xsi:type="dcterms:W3CDTF">2026-09-09T07:24:25Z</dcterms:modified>
</cp:coreProperties>
</file>