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ướng dẫn" sheetId="1" state="visible" r:id="rId1"/>
    <sheet xmlns:r="http://schemas.openxmlformats.org/officeDocument/2006/relationships" name="Danh sách học viên" sheetId="2" state="visible" r:id="rId2"/>
    <sheet xmlns:r="http://schemas.openxmlformats.org/officeDocument/2006/relationships" name="Lớp và lịch học" sheetId="3" state="visible" r:id="rId3"/>
    <sheet xmlns:r="http://schemas.openxmlformats.org/officeDocument/2006/relationships" name="Điểm danh theo buổi" sheetId="4" state="visible" r:id="rId4"/>
    <sheet xmlns:r="http://schemas.openxmlformats.org/officeDocument/2006/relationships" name="Học phí và công nợ" sheetId="5" state="visible" r:id="rId5"/>
    <sheet xmlns:r="http://schemas.openxmlformats.org/officeDocument/2006/relationships" name="Lương giáo viê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EDE9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165" fontId="0" fillId="0" borderId="0" pivotButton="0" quotePrefix="0" xfId="0"/>
    <xf numFmtId="3" fontId="0" fillId="0" borderId="0" pivotButton="0" quotePrefix="0" xfId="0"/>
    <xf numFmtId="9" fontId="0" fillId="0" borderId="0" pivotButton="0" quotePrefix="0" xfId="0"/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0" customHeight="1">
      <c r="A1" s="1" t="inlineStr">
        <is>
          <t>File Excel quản lý trung tâm ngoại ngữ</t>
        </is>
      </c>
    </row>
    <row r="2" ht="30" customHeight="1">
      <c r="A2" s="2" t="inlineStr"/>
    </row>
    <row r="3" ht="30" customHeight="1">
      <c r="A3" s="2" t="inlineStr">
        <is>
          <t>File có 5 sheet, mỗi sheet trả lời một câu hỏi. Ba sheet đầu là dữ liệu gốc, nhập tay; hai sheet sau tổng hợp lại bằng công thức — không gõ tay số vào các cột đã có công thức.</t>
        </is>
      </c>
    </row>
    <row r="4" ht="30" customHeight="1">
      <c r="A4" s="2" t="inlineStr"/>
    </row>
    <row r="5" ht="30" customHeight="1">
      <c r="A5" s="2" t="inlineStr">
        <is>
          <t>1. Danh sách học viên — nhập tay hoàn toàn. Mã học viên (HV001, HV002…) là chìa khoá để các sheet khác gọi sang. Cột Trạng thái dùng danh sách chọn sẵn (tiềm năng / đang học / bảo lưu / đã nghỉ).</t>
        </is>
      </c>
    </row>
    <row r="6" ht="30" customHeight="1">
      <c r="A6" s="2" t="inlineStr">
        <is>
          <t>2. Lớp và lịch học — nhập tay các cột từ Mã lớp đến Sĩ số tối đa. Cột Sĩ số hiện tại và Tỷ lệ lấp đầy tính tự động từ sheet Điểm danh.</t>
        </is>
      </c>
    </row>
    <row r="7" ht="30" customHeight="1">
      <c r="A7" s="2" t="inlineStr">
        <is>
          <t>3. Điểm danh theo buổi — nhập tay mỗi dòng là một học viên trong một buổi học. Cột Giáo viên tự tra theo Mã lớp. Cột Dòng đầu buổi đánh dấu 1 cho dòng đầu tiên của mỗi buổi (mỗi lớp mỗi ngày) — dùng để đếm SỐ BUỔI mà không bị nhân theo số học viên có mặt.</t>
        </is>
      </c>
    </row>
    <row r="8" ht="30" customHeight="1">
      <c r="A8" s="2" t="inlineStr">
        <is>
          <t>4. Học phí và công nợ — nhập tay từ Ngày thu đến Số biên lai (mỗi lần thu tiền một dòng). Cột Phải đóng, Đã đóng, Còn thiếu, Số ngày quá hạn tính tự động — không gõ tay.</t>
        </is>
      </c>
    </row>
    <row r="9" ht="30" customHeight="1">
      <c r="A9" s="2" t="inlineStr">
        <is>
          <t>5. Lương giáo viên — nhập tay Đơn giá giờ, Thời lượng buổi, Phụ cấp, Tạm ứng. Cột Số buổi đã dạy, Số giờ quy đổi, Thực nhận tính tự động.</t>
        </is>
      </c>
    </row>
    <row r="10" ht="30" customHeight="1">
      <c r="A10" s="2" t="inlineStr"/>
    </row>
    <row r="11" ht="30" customHeight="1">
      <c r="A11" s="3" t="inlineStr">
        <is>
          <t>Ba công thức làm phần lớn công việc (chi tiết trong bài viết nguồn):</t>
        </is>
      </c>
    </row>
    <row r="12" ht="30" customHeight="1">
      <c r="A12" s="2" t="inlineStr">
        <is>
          <t>— SUMIFS: cộng tiền theo điều kiện (Đã đóng của một học viên, sheet Học phí và công nợ, cột I).</t>
        </is>
      </c>
    </row>
    <row r="13" ht="30" customHeight="1">
      <c r="A13" s="2" t="inlineStr">
        <is>
          <t>— COUNTIFS: đếm theo điều kiện (Số buổi đã dạy trong tháng, sheet Lương giáo viên, cột D).</t>
        </is>
      </c>
    </row>
    <row r="14" ht="30" customHeight="1">
      <c r="A14" s="2" t="inlineStr">
        <is>
          <t>— Phép trừ đơn giản: Còn thiếu = Phải đóng − Đã đóng (sheet Học phí và công nợ, cột J).</t>
        </is>
      </c>
    </row>
    <row r="15" ht="30" customHeight="1">
      <c r="A15" s="2" t="inlineStr"/>
    </row>
    <row r="16" ht="30" customHeight="1">
      <c r="A16" s="2" t="inlineStr">
        <is>
          <t>Nguồn: bài viết "File Excel quản lý trung tâm ngoại ngữ: 5 bảng cần có và công thức đi kèm" — bigbencrm.ru/vi/blog/file-excel-quan-ly-trung-tam-ngoai-ngu/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20" customWidth="1" min="4" max="4"/>
    <col width="16" customWidth="1" min="5" max="5"/>
    <col width="14" customWidth="1" min="6" max="6"/>
    <col width="12" customWidth="1" min="7" max="7"/>
    <col width="18" customWidth="1" min="8" max="8"/>
    <col width="12" customWidth="1" min="9" max="9"/>
  </cols>
  <sheetData>
    <row r="1">
      <c r="A1" s="4" t="inlineStr">
        <is>
          <t>Mã học viên</t>
        </is>
      </c>
      <c r="B1" s="4" t="inlineStr">
        <is>
          <t>Họ tên</t>
        </is>
      </c>
      <c r="C1" s="4" t="inlineStr">
        <is>
          <t>Ngày sinh</t>
        </is>
      </c>
      <c r="D1" s="4" t="inlineStr">
        <is>
          <t>Tên phụ huynh</t>
        </is>
      </c>
      <c r="E1" s="4" t="inlineStr">
        <is>
          <t>Số điện thoại phụ huynh</t>
        </is>
      </c>
      <c r="F1" s="4" t="inlineStr">
        <is>
          <t>Zalo</t>
        </is>
      </c>
      <c r="G1" s="4" t="inlineStr">
        <is>
          <t>Ngày đăng ký</t>
        </is>
      </c>
      <c r="H1" s="4" t="inlineStr">
        <is>
          <t>Nguồn biết đến trung tâm</t>
        </is>
      </c>
      <c r="I1" s="4" t="inlineStr">
        <is>
          <t>Trạng thái</t>
        </is>
      </c>
    </row>
    <row r="2">
      <c r="A2" t="inlineStr">
        <is>
          <t>HV001</t>
        </is>
      </c>
      <c r="B2" t="inlineStr">
        <is>
          <t>Nguyễn Văn An</t>
        </is>
      </c>
      <c r="C2" s="5" t="n">
        <v>42075</v>
      </c>
      <c r="D2" t="inlineStr">
        <is>
          <t>Nguyễn Thị Bình</t>
        </is>
      </c>
      <c r="E2" t="inlineStr">
        <is>
          <t>0901234567</t>
        </is>
      </c>
      <c r="F2" t="inlineStr">
        <is>
          <t>0901234567</t>
        </is>
      </c>
      <c r="G2" s="5" t="n">
        <v>46174</v>
      </c>
      <c r="H2" t="inlineStr">
        <is>
          <t>Facebook</t>
        </is>
      </c>
      <c r="I2" t="inlineStr">
        <is>
          <t>đang học</t>
        </is>
      </c>
    </row>
    <row r="3">
      <c r="A3" t="inlineStr">
        <is>
          <t>HV002</t>
        </is>
      </c>
      <c r="B3" t="inlineStr">
        <is>
          <t>Trần Thị Chi</t>
        </is>
      </c>
      <c r="C3" s="5" t="n">
        <v>41948</v>
      </c>
      <c r="D3" t="inlineStr">
        <is>
          <t>Trần Văn Dũng</t>
        </is>
      </c>
      <c r="E3" t="inlineStr">
        <is>
          <t>0912345678</t>
        </is>
      </c>
      <c r="F3" t="inlineStr">
        <is>
          <t>0912345678</t>
        </is>
      </c>
      <c r="G3" s="5" t="n">
        <v>46183</v>
      </c>
      <c r="H3" t="inlineStr">
        <is>
          <t>Giới thiệu</t>
        </is>
      </c>
      <c r="I3" t="inlineStr">
        <is>
          <t>đang học</t>
        </is>
      </c>
    </row>
    <row r="4">
      <c r="A4" t="inlineStr">
        <is>
          <t>HV003</t>
        </is>
      </c>
      <c r="B4" t="inlineStr">
        <is>
          <t>Lê Hoàng Em</t>
        </is>
      </c>
      <c r="C4" s="5" t="n">
        <v>42389</v>
      </c>
      <c r="D4" t="inlineStr">
        <is>
          <t>Lê Thị Hoa</t>
        </is>
      </c>
      <c r="E4" t="inlineStr">
        <is>
          <t>0923456789</t>
        </is>
      </c>
      <c r="F4" t="inlineStr">
        <is>
          <t>0923456789</t>
        </is>
      </c>
      <c r="G4" s="5" t="n">
        <v>45901</v>
      </c>
      <c r="H4" t="inlineStr">
        <is>
          <t>Biển hiệu</t>
        </is>
      </c>
      <c r="I4" t="inlineStr">
        <is>
          <t>bảo lưu</t>
        </is>
      </c>
    </row>
  </sheetData>
  <dataValidations count="1">
    <dataValidation sqref="I2:I1000" showDropDown="0" showInputMessage="0" showErrorMessage="0" allowBlank="1" type="list">
      <formula1>"tiềm năng,đang học,bảo lưu,đã nghỉ"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10" customWidth="1" min="3" max="3"/>
    <col width="16" customWidth="1" min="4" max="4"/>
    <col width="8" customWidth="1" min="5" max="5"/>
    <col width="16" customWidth="1" min="6" max="6"/>
    <col width="14" customWidth="1" min="7" max="7"/>
    <col width="12" customWidth="1" min="8" max="8"/>
    <col width="16" customWidth="1" min="9" max="9"/>
    <col width="12" customWidth="1" min="10" max="10"/>
    <col width="14" customWidth="1" min="11" max="11"/>
    <col width="12" customWidth="1" min="12" max="12"/>
  </cols>
  <sheetData>
    <row r="1">
      <c r="A1" s="4" t="inlineStr">
        <is>
          <t>Mã lớp</t>
        </is>
      </c>
      <c r="B1" s="4" t="inlineStr">
        <is>
          <t>Tên khoá</t>
        </is>
      </c>
      <c r="C1" s="4" t="inlineStr">
        <is>
          <t>Trình độ</t>
        </is>
      </c>
      <c r="D1" s="4" t="inlineStr">
        <is>
          <t>Giáo viên phụ trách</t>
        </is>
      </c>
      <c r="E1" s="4" t="inlineStr">
        <is>
          <t>Phòng</t>
        </is>
      </c>
      <c r="F1" s="4" t="inlineStr">
        <is>
          <t>Thứ và giờ học</t>
        </is>
      </c>
      <c r="G1" s="4" t="inlineStr">
        <is>
          <t>Ngày khai giảng</t>
        </is>
      </c>
      <c r="H1" s="4" t="inlineStr">
        <is>
          <t>Tổng số buổi</t>
        </is>
      </c>
      <c r="I1" s="4" t="inlineStr">
        <is>
          <t>Học phí trọn khoá</t>
        </is>
      </c>
      <c r="J1" s="4" t="inlineStr">
        <is>
          <t>Sĩ số tối đa</t>
        </is>
      </c>
      <c r="K1" s="4" t="inlineStr">
        <is>
          <t>Sĩ số hiện tại</t>
        </is>
      </c>
      <c r="L1" s="4" t="inlineStr">
        <is>
          <t>Tỷ lệ lấp đầy</t>
        </is>
      </c>
    </row>
    <row r="2">
      <c r="A2" t="inlineStr">
        <is>
          <t>L01</t>
        </is>
      </c>
      <c r="B2" t="inlineStr">
        <is>
          <t>Tiếng Anh thiếu nhi A1</t>
        </is>
      </c>
      <c r="C2" t="inlineStr">
        <is>
          <t>A1</t>
        </is>
      </c>
      <c r="D2" t="inlineStr">
        <is>
          <t>Cô Lan</t>
        </is>
      </c>
      <c r="E2" t="inlineStr">
        <is>
          <t>P101</t>
        </is>
      </c>
      <c r="F2" t="inlineStr">
        <is>
          <t>T3-T5 18:00</t>
        </is>
      </c>
      <c r="G2" s="5" t="n">
        <v>46178</v>
      </c>
      <c r="H2" t="n">
        <v>40</v>
      </c>
      <c r="I2" s="6" t="n">
        <v>8000000</v>
      </c>
      <c r="J2" t="n">
        <v>15</v>
      </c>
      <c r="K2">
        <f>COUNTIFS('Điểm danh theo buổi'!$B:$B,A2,'Điểm danh theo buổi'!$A:$A,G2)</f>
        <v/>
      </c>
      <c r="L2" s="7">
        <f>IF(J2=0,0,K2/J2)</f>
        <v/>
      </c>
    </row>
    <row r="3">
      <c r="A3" t="inlineStr">
        <is>
          <t>L02</t>
        </is>
      </c>
      <c r="B3" t="inlineStr">
        <is>
          <t>Tiếng Anh giao tiếp B1</t>
        </is>
      </c>
      <c r="C3" t="inlineStr">
        <is>
          <t>B1</t>
        </is>
      </c>
      <c r="D3" t="inlineStr">
        <is>
          <t>Thầy Nam</t>
        </is>
      </c>
      <c r="E3" t="inlineStr">
        <is>
          <t>P102</t>
        </is>
      </c>
      <c r="F3" t="inlineStr">
        <is>
          <t>T2-T4-T6 19:00</t>
        </is>
      </c>
      <c r="G3" s="5" t="n">
        <v>46181</v>
      </c>
      <c r="H3" t="n">
        <v>36</v>
      </c>
      <c r="I3" s="6" t="n">
        <v>9000000</v>
      </c>
      <c r="J3" t="n">
        <v>12</v>
      </c>
      <c r="K3">
        <f>COUNTIFS('Điểm danh theo buổi'!$B:$B,A3,'Điểm danh theo buổi'!$A:$A,G3)</f>
        <v/>
      </c>
      <c r="L3" s="7">
        <f>IF(J3=0,0,K3/J3)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2" customWidth="1" min="3" max="3"/>
    <col width="16" customWidth="1" min="4" max="4"/>
    <col width="20" customWidth="1" min="5" max="5"/>
    <col width="16" customWidth="1" min="6" max="6"/>
    <col width="14" customWidth="1" min="7" max="7"/>
  </cols>
  <sheetData>
    <row r="1">
      <c r="A1" s="4" t="inlineStr">
        <is>
          <t>Ngày</t>
        </is>
      </c>
      <c r="B1" s="4" t="inlineStr">
        <is>
          <t>Mã lớp</t>
        </is>
      </c>
      <c r="C1" s="4" t="inlineStr">
        <is>
          <t>Mã học viên</t>
        </is>
      </c>
      <c r="D1" s="4" t="inlineStr">
        <is>
          <t>Trạng thái</t>
        </is>
      </c>
      <c r="E1" s="4" t="inlineStr">
        <is>
          <t>Ghi chú</t>
        </is>
      </c>
      <c r="F1" s="4" t="inlineStr">
        <is>
          <t>Giáo viên</t>
        </is>
      </c>
      <c r="G1" s="4" t="inlineStr">
        <is>
          <t>Dòng đầu buổi</t>
        </is>
      </c>
    </row>
    <row r="2">
      <c r="A2" s="5" t="n">
        <v>46178</v>
      </c>
      <c r="B2" t="inlineStr">
        <is>
          <t>L01</t>
        </is>
      </c>
      <c r="C2" t="inlineStr">
        <is>
          <t>HV001</t>
        </is>
      </c>
      <c r="D2" t="inlineStr">
        <is>
          <t>có mặt</t>
        </is>
      </c>
      <c r="E2" t="inlineStr"/>
      <c r="F2">
        <f>IFERROR(INDEX('Lớp và lịch học'!$D:$D,MATCH(B2,'Lớp và lịch học'!$A:$A,0)),"")</f>
        <v/>
      </c>
      <c r="G2">
        <f>IF(COUNTIFS($A$2:A2,A2,$B$2:B2,B2)=1,1,0)</f>
        <v/>
      </c>
    </row>
    <row r="3">
      <c r="A3" s="5" t="n">
        <v>46178</v>
      </c>
      <c r="B3" t="inlineStr">
        <is>
          <t>L01</t>
        </is>
      </c>
      <c r="C3" t="inlineStr">
        <is>
          <t>HV002</t>
        </is>
      </c>
      <c r="D3" t="inlineStr">
        <is>
          <t>vắng có phép</t>
        </is>
      </c>
      <c r="E3" t="inlineStr"/>
      <c r="F3">
        <f>IFERROR(INDEX('Lớp và lịch học'!$D:$D,MATCH(B3,'Lớp và lịch học'!$A:$A,0)),"")</f>
        <v/>
      </c>
      <c r="G3">
        <f>IF(COUNTIFS($A$2:A3,A3,$B$2:B3,B3)=1,1,0)</f>
        <v/>
      </c>
    </row>
    <row r="4">
      <c r="A4" s="5" t="n">
        <v>46181</v>
      </c>
      <c r="B4" t="inlineStr">
        <is>
          <t>L02</t>
        </is>
      </c>
      <c r="C4" t="inlineStr">
        <is>
          <t>HV003</t>
        </is>
      </c>
      <c r="D4" t="inlineStr">
        <is>
          <t>có mặt</t>
        </is>
      </c>
      <c r="E4" t="inlineStr"/>
      <c r="F4">
        <f>IFERROR(INDEX('Lớp và lịch học'!$D:$D,MATCH(B4,'Lớp và lịch học'!$A:$A,0)),"")</f>
        <v/>
      </c>
      <c r="G4">
        <f>IF(COUNTIFS($A$2:A4,A4,$B$2:B4,B4)=1,1,0)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9" customWidth="1" min="3" max="3"/>
    <col width="14" customWidth="1" min="4" max="4"/>
    <col width="14" customWidth="1" min="5" max="5"/>
    <col width="12" customWidth="1" min="6" max="6"/>
    <col width="12" customWidth="1" min="7" max="7"/>
    <col width="14" customWidth="1" min="8" max="8"/>
    <col width="14" customWidth="1" min="9" max="9"/>
    <col width="14" customWidth="1" min="10" max="10"/>
    <col width="12" customWidth="1" min="11" max="11"/>
    <col width="14" customWidth="1" min="12" max="12"/>
  </cols>
  <sheetData>
    <row r="1">
      <c r="A1" s="4" t="inlineStr">
        <is>
          <t>Ngày thu</t>
        </is>
      </c>
      <c r="B1" s="4" t="inlineStr">
        <is>
          <t>Mã học viên</t>
        </is>
      </c>
      <c r="C1" s="4" t="inlineStr">
        <is>
          <t>Mã lớp</t>
        </is>
      </c>
      <c r="D1" s="4" t="inlineStr">
        <is>
          <t>Số tiền</t>
        </is>
      </c>
      <c r="E1" s="4" t="inlineStr">
        <is>
          <t>Hình thức</t>
        </is>
      </c>
      <c r="F1" s="4" t="inlineStr">
        <is>
          <t>Người thu</t>
        </is>
      </c>
      <c r="G1" s="4" t="inlineStr">
        <is>
          <t>Số biên lai</t>
        </is>
      </c>
      <c r="H1" s="4" t="inlineStr">
        <is>
          <t>Phải đóng</t>
        </is>
      </c>
      <c r="I1" s="4" t="inlineStr">
        <is>
          <t>Đã đóng</t>
        </is>
      </c>
      <c r="J1" s="4" t="inlineStr">
        <is>
          <t>Còn thiếu</t>
        </is>
      </c>
      <c r="K1" s="4" t="inlineStr">
        <is>
          <t>Hạn đóng</t>
        </is>
      </c>
      <c r="L1" s="4" t="inlineStr">
        <is>
          <t>Số ngày quá hạn</t>
        </is>
      </c>
    </row>
    <row r="2">
      <c r="A2" s="5" t="n">
        <v>46178</v>
      </c>
      <c r="B2" t="inlineStr">
        <is>
          <t>HV001</t>
        </is>
      </c>
      <c r="C2" t="inlineStr">
        <is>
          <t>L01</t>
        </is>
      </c>
      <c r="D2" s="6" t="n">
        <v>4000000</v>
      </c>
      <c r="E2" t="inlineStr">
        <is>
          <t>chuyển khoản</t>
        </is>
      </c>
      <c r="F2" t="inlineStr">
        <is>
          <t>Kế toán</t>
        </is>
      </c>
      <c r="G2" t="inlineStr">
        <is>
          <t>BL001</t>
        </is>
      </c>
      <c r="H2" s="6">
        <f>IFERROR(INDEX('Lớp và lịch học'!$I:$I,MATCH(C2,'Lớp và lịch học'!$A:$A,0)),"")</f>
        <v/>
      </c>
      <c r="I2" s="6">
        <f>SUMIFS($D:$D,$B:$B,B2,$C:$C,C2)</f>
        <v/>
      </c>
      <c r="J2" s="6">
        <f>H2-I2</f>
        <v/>
      </c>
      <c r="K2" s="5" t="n">
        <v>46208</v>
      </c>
      <c r="L2" s="8">
        <f>IF(J2&gt;0,TODAY()-K2,0)</f>
        <v/>
      </c>
    </row>
    <row r="3">
      <c r="A3" s="5" t="n">
        <v>46181</v>
      </c>
      <c r="B3" t="inlineStr">
        <is>
          <t>HV003</t>
        </is>
      </c>
      <c r="C3" t="inlineStr">
        <is>
          <t>L02</t>
        </is>
      </c>
      <c r="D3" s="6" t="n">
        <v>3000000</v>
      </c>
      <c r="E3" t="inlineStr">
        <is>
          <t>tiền mặt</t>
        </is>
      </c>
      <c r="F3" t="inlineStr">
        <is>
          <t>Kế toán</t>
        </is>
      </c>
      <c r="G3" t="inlineStr">
        <is>
          <t>BL002</t>
        </is>
      </c>
      <c r="H3" s="6">
        <f>IFERROR(INDEX('Lớp và lịch học'!$I:$I,MATCH(C3,'Lớp và lịch học'!$A:$A,0)),"")</f>
        <v/>
      </c>
      <c r="I3" s="6">
        <f>SUMIFS($D:$D,$B:$B,B3,$C:$C,C3)</f>
        <v/>
      </c>
      <c r="J3" s="6">
        <f>H3-I3</f>
        <v/>
      </c>
      <c r="K3" s="5" t="n">
        <v>46174</v>
      </c>
      <c r="L3" s="8">
        <f>IF(J3&gt;0,TODAY()-K3,0)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20" customWidth="1" min="4" max="4"/>
    <col width="16" customWidth="1" min="5" max="5"/>
    <col width="14" customWidth="1" min="6" max="6"/>
    <col width="12" customWidth="1" min="7" max="7"/>
    <col width="12" customWidth="1" min="8" max="8"/>
    <col width="14" customWidth="1" min="9" max="9"/>
  </cols>
  <sheetData>
    <row r="1">
      <c r="A1" t="inlineStr">
        <is>
          <t>Kỳ lương từ:</t>
        </is>
      </c>
      <c r="B1" s="5" t="n">
        <v>46174</v>
      </c>
      <c r="C1" t="inlineStr">
        <is>
          <t>đến:</t>
        </is>
      </c>
      <c r="D1" s="5" t="n">
        <v>46203</v>
      </c>
    </row>
    <row r="3">
      <c r="A3" s="4" t="inlineStr">
        <is>
          <t>Mã giáo viên</t>
        </is>
      </c>
      <c r="B3" s="4" t="inlineStr">
        <is>
          <t>Họ tên</t>
        </is>
      </c>
      <c r="C3" s="4" t="inlineStr">
        <is>
          <t>Đơn giá giờ</t>
        </is>
      </c>
      <c r="D3" s="4" t="inlineStr">
        <is>
          <t>Số buổi đã dạy trong tháng</t>
        </is>
      </c>
      <c r="E3" s="4" t="inlineStr">
        <is>
          <t>Thời lượng buổi (giờ)</t>
        </is>
      </c>
      <c r="F3" s="4" t="inlineStr">
        <is>
          <t>Số giờ quy đổi</t>
        </is>
      </c>
      <c r="G3" s="4" t="inlineStr">
        <is>
          <t>Phụ cấp</t>
        </is>
      </c>
      <c r="H3" s="4" t="inlineStr">
        <is>
          <t>Tạm ứng</t>
        </is>
      </c>
      <c r="I3" s="4" t="inlineStr">
        <is>
          <t>Thực nhận</t>
        </is>
      </c>
    </row>
    <row r="4">
      <c r="A4" t="inlineStr">
        <is>
          <t>GV01</t>
        </is>
      </c>
      <c r="B4" t="inlineStr">
        <is>
          <t>Cô Lan</t>
        </is>
      </c>
      <c r="C4" s="6" t="n">
        <v>200000</v>
      </c>
      <c r="D4">
        <f>COUNTIFS('Điểm danh theo buổi'!$F:$F,A4,'Điểm danh theo buổi'!$G:$G,1,'Điểm danh theo buổi'!$A:$A,"&gt;="&amp;$B$1,'Điểm danh theo buổi'!$A:$A,"&lt;="&amp;$D$1)</f>
        <v/>
      </c>
      <c r="E4" t="n">
        <v>1.5</v>
      </c>
      <c r="F4">
        <f>D4*E4</f>
        <v/>
      </c>
      <c r="G4" s="6" t="n">
        <v>500000</v>
      </c>
      <c r="H4" s="6" t="n">
        <v>1000000</v>
      </c>
      <c r="I4" s="6">
        <f>F4*C4+G4-H4</f>
        <v/>
      </c>
    </row>
    <row r="5">
      <c r="A5" t="inlineStr">
        <is>
          <t>GV02</t>
        </is>
      </c>
      <c r="B5" t="inlineStr">
        <is>
          <t>Thầy Nam</t>
        </is>
      </c>
      <c r="C5" s="6" t="n">
        <v>220000</v>
      </c>
      <c r="D5">
        <f>COUNTIFS('Điểm danh theo buổi'!$F:$F,A5,'Điểm danh theo buổi'!$G:$G,1,'Điểm danh theo buổi'!$A:$A,"&gt;="&amp;$B$1,'Điểm danh theo buổi'!$A:$A,"&lt;="&amp;$D$1)</f>
        <v/>
      </c>
      <c r="E5" t="n">
        <v>1.5</v>
      </c>
      <c r="F5">
        <f>D5*E5</f>
        <v/>
      </c>
      <c r="G5" s="6" t="n">
        <v>0</v>
      </c>
      <c r="H5" s="6" t="n">
        <v>0</v>
      </c>
      <c r="I5" s="6">
        <f>F5*C5+G5-H5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2026-08-11T07:59:34Z</dcterms:created>
  <dcterms:modified xmlns:dcterms="http://purl.org/dc/terms/" xmlns:xsi="http://www.w3.org/2001/XMLSchema-instance" xsi:type="dcterms:W3CDTF">2026-08-11T07:59:34Z</dcterms:modified>
</cp:coreProperties>
</file>